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10\104_データ移動用\!ESET\Hosp\diff\20250525\"/>
    </mc:Choice>
  </mc:AlternateContent>
  <bookViews>
    <workbookView xWindow="-108" yWindow="-108" windowWidth="23256" windowHeight="12456"/>
  </bookViews>
  <sheets>
    <sheet name="臨床試験研究経費 記入例" sheetId="11" r:id="rId1"/>
    <sheet name="臨床試験研究経費(1症例あたり)" sheetId="9" r:id="rId2"/>
  </sheets>
  <definedNames>
    <definedName name="_xlnm.Print_Area" localSheetId="0">'臨床試験研究経費 記入例'!$A$1:$O$53</definedName>
    <definedName name="_xlnm.Print_Area" localSheetId="1">'臨床試験研究経費(1症例あたり)'!$A$1:$H$53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" l="1"/>
  <c r="G22" i="9" l="1"/>
  <c r="G20" i="9"/>
  <c r="G43" i="11" l="1"/>
  <c r="G41" i="11"/>
  <c r="G40" i="11"/>
  <c r="G39" i="11"/>
  <c r="G38" i="11"/>
  <c r="G37" i="11"/>
  <c r="G35" i="11"/>
  <c r="G33" i="11"/>
  <c r="G31" i="11"/>
  <c r="G29" i="11"/>
  <c r="G27" i="11"/>
  <c r="G22" i="11"/>
  <c r="G20" i="11"/>
  <c r="G18" i="11"/>
  <c r="G16" i="11"/>
  <c r="G14" i="11"/>
  <c r="G12" i="11"/>
  <c r="G10" i="11"/>
  <c r="G46" i="11" l="1"/>
  <c r="F51" i="11" s="1"/>
  <c r="G45" i="11"/>
  <c r="G43" i="9"/>
  <c r="G41" i="9"/>
  <c r="G35" i="9"/>
  <c r="G33" i="9"/>
  <c r="G31" i="9"/>
  <c r="G29" i="9"/>
  <c r="G27" i="9"/>
  <c r="G18" i="9"/>
  <c r="G16" i="9"/>
  <c r="G14" i="9"/>
  <c r="G12" i="9"/>
  <c r="G10" i="9"/>
  <c r="G40" i="9"/>
  <c r="G37" i="9"/>
  <c r="G38" i="9"/>
  <c r="G39" i="9"/>
  <c r="G46" i="9" l="1"/>
  <c r="F51" i="9" s="1"/>
  <c r="F50" i="11"/>
  <c r="F52" i="11" s="1"/>
  <c r="G45" i="9"/>
  <c r="F50" i="9" s="1"/>
  <c r="F52" i="9" l="1"/>
</calcChain>
</file>

<file path=xl/comments1.xml><?xml version="1.0" encoding="utf-8"?>
<comments xmlns="http://schemas.openxmlformats.org/spreadsheetml/2006/main">
  <authors>
    <author>chiken</author>
    <author>KANEMITSU</author>
  </authors>
  <commentList>
    <comment ref="F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H：治験薬の投与期間
治験薬投与期間が1年を超える場合も、
1年(52週)でカウントしますので、
ウエイト3×5で15ポイントとなります。
K：チェックポイントの経過観察回数
N：侵襲的機能検査及び画像診断回数
O：特殊検査のための検体採取回数
P：生検回数
こちらの4項目についても、52週で実施する
回数をカウントしてください。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D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
血液学的検査　20項目　生化学検査　12項目　尿検査　4項目　超音波検査　計37項目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
X線　Visit0,4,8,12,終了時 計4回
CT　Visit0,終了時　計2回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薬物動態採血
Visit1,3,5　計3回</t>
        </r>
      </text>
    </comment>
  </commentList>
</comments>
</file>

<file path=xl/comments2.xml><?xml version="1.0" encoding="utf-8"?>
<comments xmlns="http://schemas.openxmlformats.org/spreadsheetml/2006/main">
  <authors>
    <author>fukuda</author>
  </authors>
  <commentList>
    <comment ref="F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H：治験薬の投与期間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治験薬投与期間が1年を超える場合も、
1年(52週)でカウントしますので、
ウエイト3×5で15ポイントとなります。
K：チェックポイントの経過観察回数
N：侵襲的機能検査及び画像診断回数
O：特殊検査のための検体採取回数
P：生検回数
こちらの4項目についても、52週で実施する
回数をカウントしてください。</t>
        </r>
      </text>
    </comment>
  </commentList>
</comments>
</file>

<file path=xl/sharedStrings.xml><?xml version="1.0" encoding="utf-8"?>
<sst xmlns="http://schemas.openxmlformats.org/spreadsheetml/2006/main" count="297" uniqueCount="117">
  <si>
    <t>臨床試験研究経費ポイント算出表</t>
  </si>
  <si>
    <t>研究課題名</t>
    <rPh sb="0" eb="2">
      <t>ケンキュウ</t>
    </rPh>
    <rPh sb="2" eb="4">
      <t>カダイ</t>
    </rPh>
    <rPh sb="4" eb="5">
      <t>ナ</t>
    </rPh>
    <phoneticPr fontId="1"/>
  </si>
  <si>
    <t>数</t>
    <rPh sb="0" eb="1">
      <t>スウ</t>
    </rPh>
    <phoneticPr fontId="1"/>
  </si>
  <si>
    <t>対象疾患の重症度</t>
    <rPh sb="0" eb="2">
      <t>タイショウ</t>
    </rPh>
    <rPh sb="2" eb="4">
      <t>シッカン</t>
    </rPh>
    <rPh sb="5" eb="8">
      <t>ジュウショウド</t>
    </rPh>
    <phoneticPr fontId="1"/>
  </si>
  <si>
    <t>軽症</t>
    <rPh sb="0" eb="2">
      <t>ケイショウ</t>
    </rPh>
    <phoneticPr fontId="1"/>
  </si>
  <si>
    <t>中等度</t>
    <rPh sb="0" eb="3">
      <t>チュウトウド</t>
    </rPh>
    <phoneticPr fontId="1"/>
  </si>
  <si>
    <t>重症・重篤</t>
    <rPh sb="0" eb="2">
      <t>ジュウショウ</t>
    </rPh>
    <rPh sb="3" eb="5">
      <t>ジュウトク</t>
    </rPh>
    <phoneticPr fontId="1"/>
  </si>
  <si>
    <t>入院・外来の別</t>
    <rPh sb="0" eb="2">
      <t>ニュウイン</t>
    </rPh>
    <rPh sb="3" eb="5">
      <t>ガイライ</t>
    </rPh>
    <rPh sb="6" eb="7">
      <t>ベツ</t>
    </rPh>
    <phoneticPr fontId="1"/>
  </si>
  <si>
    <t>外来</t>
    <rPh sb="0" eb="2">
      <t>ガイライ</t>
    </rPh>
    <phoneticPr fontId="1"/>
  </si>
  <si>
    <t>入院</t>
    <rPh sb="0" eb="2">
      <t>ニュウイン</t>
    </rPh>
    <phoneticPr fontId="1"/>
  </si>
  <si>
    <t>治験薬製造承認の状況</t>
    <rPh sb="0" eb="3">
      <t>チケンヤク</t>
    </rPh>
    <rPh sb="3" eb="5">
      <t>セイゾウ</t>
    </rPh>
    <rPh sb="5" eb="7">
      <t>ショウニン</t>
    </rPh>
    <rPh sb="8" eb="10">
      <t>ジョウキョウ</t>
    </rPh>
    <phoneticPr fontId="1"/>
  </si>
  <si>
    <t>他の適応に国内で承認</t>
    <rPh sb="0" eb="1">
      <t>タ</t>
    </rPh>
    <rPh sb="2" eb="4">
      <t>テキオウ</t>
    </rPh>
    <rPh sb="5" eb="7">
      <t>コクナイ</t>
    </rPh>
    <rPh sb="8" eb="10">
      <t>ショウニン</t>
    </rPh>
    <phoneticPr fontId="1"/>
  </si>
  <si>
    <t>同一適応に欧米で承認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1"/>
  </si>
  <si>
    <t>未承認</t>
    <rPh sb="0" eb="1">
      <t>ミ</t>
    </rPh>
    <rPh sb="1" eb="3">
      <t>ショウニン</t>
    </rPh>
    <phoneticPr fontId="1"/>
  </si>
  <si>
    <t>単盲検</t>
    <rPh sb="0" eb="1">
      <t>タン</t>
    </rPh>
    <rPh sb="1" eb="3">
      <t>モウケン</t>
    </rPh>
    <phoneticPr fontId="1"/>
  </si>
  <si>
    <t>二重盲検</t>
    <rPh sb="0" eb="4">
      <t>ニジュウ</t>
    </rPh>
    <phoneticPr fontId="1"/>
  </si>
  <si>
    <t>プラセボの使用</t>
    <rPh sb="5" eb="7">
      <t>シヨウ</t>
    </rPh>
    <phoneticPr fontId="1"/>
  </si>
  <si>
    <t>使用</t>
    <rPh sb="0" eb="2">
      <t>シヨウ</t>
    </rPh>
    <phoneticPr fontId="1"/>
  </si>
  <si>
    <t>併用薬の使用</t>
    <rPh sb="0" eb="2">
      <t>ヘイヨウ</t>
    </rPh>
    <rPh sb="2" eb="3">
      <t>ヤク</t>
    </rPh>
    <rPh sb="4" eb="6">
      <t>シヨウ</t>
    </rPh>
    <phoneticPr fontId="1"/>
  </si>
  <si>
    <t>同効薬のみ禁止</t>
    <rPh sb="0" eb="3">
      <t>ドウコウヤク</t>
    </rPh>
    <rPh sb="5" eb="7">
      <t>キンシ</t>
    </rPh>
    <phoneticPr fontId="1"/>
  </si>
  <si>
    <t>全面禁止</t>
    <rPh sb="0" eb="2">
      <t>ゼンメン</t>
    </rPh>
    <rPh sb="2" eb="4">
      <t>キンシ</t>
    </rPh>
    <phoneticPr fontId="1"/>
  </si>
  <si>
    <t>治験薬の投与経路</t>
    <rPh sb="0" eb="3">
      <t>チケンヤク</t>
    </rPh>
    <rPh sb="4" eb="6">
      <t>トウヨ</t>
    </rPh>
    <rPh sb="6" eb="8">
      <t>ケイロ</t>
    </rPh>
    <phoneticPr fontId="1"/>
  </si>
  <si>
    <t>内用・外用</t>
    <rPh sb="0" eb="2">
      <t>ナイヨウ</t>
    </rPh>
    <rPh sb="3" eb="5">
      <t>ガイヨウ</t>
    </rPh>
    <phoneticPr fontId="1"/>
  </si>
  <si>
    <t>皮下・筋注</t>
    <rPh sb="0" eb="2">
      <t>ヒカ</t>
    </rPh>
    <rPh sb="3" eb="5">
      <t>キンチュウ</t>
    </rPh>
    <phoneticPr fontId="1"/>
  </si>
  <si>
    <t>静注・特殊</t>
    <rPh sb="0" eb="2">
      <t>ジョウチュウ</t>
    </rPh>
    <rPh sb="3" eb="5">
      <t>トクシュ</t>
    </rPh>
    <phoneticPr fontId="1"/>
  </si>
  <si>
    <t>治験薬の投与期間</t>
    <rPh sb="0" eb="2">
      <t>チケン</t>
    </rPh>
    <rPh sb="2" eb="3">
      <t>ヤク</t>
    </rPh>
    <rPh sb="4" eb="6">
      <t>トウヨ</t>
    </rPh>
    <rPh sb="6" eb="8">
      <t>キカン</t>
    </rPh>
    <phoneticPr fontId="1"/>
  </si>
  <si>
    <t>４週間以内</t>
    <rPh sb="1" eb="3">
      <t>シュウカン</t>
    </rPh>
    <rPh sb="3" eb="5">
      <t>イナイ</t>
    </rPh>
    <phoneticPr fontId="1"/>
  </si>
  <si>
    <t>５～２４週間</t>
    <rPh sb="4" eb="5">
      <t>シュウ</t>
    </rPh>
    <rPh sb="5" eb="6">
      <t>アイダ</t>
    </rPh>
    <phoneticPr fontId="1"/>
  </si>
  <si>
    <t>被験者層</t>
    <rPh sb="0" eb="3">
      <t>ヒケンシャ</t>
    </rPh>
    <rPh sb="3" eb="4">
      <t>ソウ</t>
    </rPh>
    <phoneticPr fontId="1"/>
  </si>
  <si>
    <t>成人</t>
    <rPh sb="0" eb="2">
      <t>セイジン</t>
    </rPh>
    <phoneticPr fontId="1"/>
  </si>
  <si>
    <r>
      <t>小児、成人</t>
    </r>
    <r>
      <rPr>
        <sz val="8"/>
        <rFont val="ＭＳ ゴシック"/>
        <family val="3"/>
        <charset val="128"/>
      </rPr>
      <t>（高齢者、肝・腎障害等合併有）</t>
    </r>
    <rPh sb="0" eb="2">
      <t>ショウニ</t>
    </rPh>
    <rPh sb="3" eb="5">
      <t>セイジン</t>
    </rPh>
    <rPh sb="6" eb="9">
      <t>コウレイシャ</t>
    </rPh>
    <rPh sb="10" eb="11">
      <t>カン</t>
    </rPh>
    <rPh sb="12" eb="13">
      <t>ジン</t>
    </rPh>
    <rPh sb="13" eb="15">
      <t>ショウガイ</t>
    </rPh>
    <rPh sb="15" eb="16">
      <t>トウ</t>
    </rPh>
    <rPh sb="16" eb="18">
      <t>ガッペイ</t>
    </rPh>
    <rPh sb="18" eb="19">
      <t>ア</t>
    </rPh>
    <phoneticPr fontId="1"/>
  </si>
  <si>
    <t>乳児・新生児</t>
    <rPh sb="0" eb="2">
      <t>ニュウジ</t>
    </rPh>
    <rPh sb="3" eb="6">
      <t>シンセイジ</t>
    </rPh>
    <phoneticPr fontId="1"/>
  </si>
  <si>
    <t>被験者の選出（適格＋除外基準数）</t>
    <rPh sb="0" eb="3">
      <t>ヒケンシャ</t>
    </rPh>
    <rPh sb="4" eb="6">
      <t>センシュツ</t>
    </rPh>
    <rPh sb="7" eb="9">
      <t>テキカク</t>
    </rPh>
    <rPh sb="10" eb="12">
      <t>ジョガイ</t>
    </rPh>
    <rPh sb="12" eb="14">
      <t>キジュン</t>
    </rPh>
    <rPh sb="14" eb="15">
      <t>スウ</t>
    </rPh>
    <phoneticPr fontId="1"/>
  </si>
  <si>
    <t>１９以下</t>
    <rPh sb="2" eb="4">
      <t>イカ</t>
    </rPh>
    <phoneticPr fontId="1"/>
  </si>
  <si>
    <t>３０以上</t>
    <rPh sb="2" eb="4">
      <t>イジョウ</t>
    </rPh>
    <phoneticPr fontId="1"/>
  </si>
  <si>
    <t>チェックポイントの経過観察回数</t>
    <rPh sb="9" eb="11">
      <t>ケイカ</t>
    </rPh>
    <rPh sb="11" eb="13">
      <t>カンサツ</t>
    </rPh>
    <rPh sb="13" eb="15">
      <t>カイスウ</t>
    </rPh>
    <phoneticPr fontId="1"/>
  </si>
  <si>
    <t>４以下</t>
    <rPh sb="1" eb="3">
      <t>イカ</t>
    </rPh>
    <phoneticPr fontId="1"/>
  </si>
  <si>
    <t>１０以上</t>
    <rPh sb="2" eb="4">
      <t>イジョウ</t>
    </rPh>
    <phoneticPr fontId="1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</si>
  <si>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"/>
  </si>
  <si>
    <t>４９以下</t>
    <rPh sb="2" eb="4">
      <t>イカ</t>
    </rPh>
    <phoneticPr fontId="1"/>
  </si>
  <si>
    <t>１００以上</t>
    <rPh sb="3" eb="5">
      <t>イジョウ</t>
    </rPh>
    <phoneticPr fontId="1"/>
  </si>
  <si>
    <t>侵襲的機能検査及び画像診断回数</t>
    <rPh sb="0" eb="2">
      <t>シンシュウ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1"/>
  </si>
  <si>
    <t>特殊検査のための検体採取回数</t>
    <rPh sb="0" eb="2">
      <t>トクシュ</t>
    </rPh>
    <rPh sb="2" eb="4">
      <t>ケンサ</t>
    </rPh>
    <rPh sb="8" eb="10">
      <t>ケンサ</t>
    </rPh>
    <rPh sb="10" eb="12">
      <t>サイシュ</t>
    </rPh>
    <rPh sb="12" eb="14">
      <t>カイスウ</t>
    </rPh>
    <phoneticPr fontId="1"/>
  </si>
  <si>
    <t>生検回数</t>
    <rPh sb="0" eb="2">
      <t>セイケン</t>
    </rPh>
    <rPh sb="2" eb="4">
      <t>カイスウ</t>
    </rPh>
    <phoneticPr fontId="1"/>
  </si>
  <si>
    <t>症例発表</t>
    <rPh sb="0" eb="2">
      <t>ショウレイ</t>
    </rPh>
    <rPh sb="2" eb="4">
      <t>ハッピョウ</t>
    </rPh>
    <phoneticPr fontId="1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</si>
  <si>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2">
      <t>ブンショ</t>
    </rPh>
    <rPh sb="12" eb="13">
      <t>トウ</t>
    </rPh>
    <rPh sb="14" eb="16">
      <t>サクセイ</t>
    </rPh>
    <phoneticPr fontId="1"/>
  </si>
  <si>
    <t>３０枚以内</t>
    <rPh sb="2" eb="3">
      <t>マイ</t>
    </rPh>
    <rPh sb="3" eb="5">
      <t>イナイ</t>
    </rPh>
    <phoneticPr fontId="1"/>
  </si>
  <si>
    <t>３１～５０枚</t>
    <rPh sb="5" eb="6">
      <t>マイ</t>
    </rPh>
    <phoneticPr fontId="1"/>
  </si>
  <si>
    <t>５１枚以上</t>
    <rPh sb="2" eb="3">
      <t>マイ</t>
    </rPh>
    <rPh sb="3" eb="5">
      <t>イジョウ</t>
    </rPh>
    <phoneticPr fontId="1"/>
  </si>
  <si>
    <t>相の種類</t>
    <rPh sb="0" eb="1">
      <t>ソウ</t>
    </rPh>
    <rPh sb="2" eb="4">
      <t>シュルイ</t>
    </rPh>
    <phoneticPr fontId="1"/>
  </si>
  <si>
    <t>Ⅱ相・Ⅲ相</t>
    <rPh sb="1" eb="2">
      <t>ソウ</t>
    </rPh>
    <rPh sb="4" eb="5">
      <t>ソウ</t>
    </rPh>
    <phoneticPr fontId="1"/>
  </si>
  <si>
    <t>Ⅰ相</t>
    <rPh sb="1" eb="2">
      <t>ソウ</t>
    </rPh>
    <phoneticPr fontId="1"/>
  </si>
  <si>
    <t>合計ポイント数</t>
    <rPh sb="0" eb="2">
      <t>ゴウケイ</t>
    </rPh>
    <rPh sb="6" eb="7">
      <t>スウ</t>
    </rPh>
    <phoneticPr fontId="1"/>
  </si>
  <si>
    <t>一般的検査＋非侵襲的機能検査及び画像診断項目数</t>
    <rPh sb="0" eb="2">
      <t>イッパン</t>
    </rPh>
    <rPh sb="2" eb="3">
      <t>テキ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4" eb="15">
      <t>オヨ</t>
    </rPh>
    <rPh sb="16" eb="18">
      <t>ガゾウ</t>
    </rPh>
    <rPh sb="18" eb="20">
      <t>シンダン</t>
    </rPh>
    <rPh sb="20" eb="23">
      <t>コウモクスウ</t>
    </rPh>
    <phoneticPr fontId="1"/>
  </si>
  <si>
    <t>１：Ｑ及びＲを除いた合計ポイント数</t>
    <rPh sb="3" eb="4">
      <t>オヨ</t>
    </rPh>
    <phoneticPr fontId="1"/>
  </si>
  <si>
    <t>２：Ｑ及びＲの合計ポイント数</t>
    <rPh sb="3" eb="4">
      <t>オヨ</t>
    </rPh>
    <phoneticPr fontId="1"/>
  </si>
  <si>
    <t>×回数</t>
    <rPh sb="1" eb="3">
      <t>カイスウ</t>
    </rPh>
    <phoneticPr fontId="1"/>
  </si>
  <si>
    <t>要　　素</t>
    <rPh sb="0" eb="1">
      <t>ヨウ</t>
    </rPh>
    <rPh sb="3" eb="4">
      <t>ス</t>
    </rPh>
    <phoneticPr fontId="1"/>
  </si>
  <si>
    <t>治験依頼者</t>
    <rPh sb="0" eb="2">
      <t>チケン</t>
    </rPh>
    <rPh sb="2" eb="5">
      <t>イライシャ</t>
    </rPh>
    <phoneticPr fontId="1"/>
  </si>
  <si>
    <t>ウエイト</t>
    <phoneticPr fontId="1"/>
  </si>
  <si>
    <t>ポイント</t>
    <phoneticPr fontId="1"/>
  </si>
  <si>
    <t>Ｄ</t>
    <phoneticPr fontId="1"/>
  </si>
  <si>
    <t>デザイン</t>
    <phoneticPr fontId="1"/>
  </si>
  <si>
    <t>オープン</t>
    <phoneticPr fontId="1"/>
  </si>
  <si>
    <t>Ｆ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</si>
  <si>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</si>
  <si>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</si>
  <si>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</si>
  <si>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</si>
  <si>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</si>
  <si>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　</t>
    <phoneticPr fontId="1"/>
  </si>
  <si>
    <t>Ｑ</t>
    <phoneticPr fontId="1"/>
  </si>
  <si>
    <t>Ｓ</t>
    <phoneticPr fontId="1"/>
  </si>
  <si>
    <t>　</t>
  </si>
  <si>
    <t>同効薬でも
不変使用可</t>
    <rPh sb="0" eb="3">
      <t>ドウコウヤク</t>
    </rPh>
    <rPh sb="6" eb="8">
      <t>フヘン</t>
    </rPh>
    <rPh sb="8" eb="10">
      <t>シヨウ</t>
    </rPh>
    <rPh sb="10" eb="11">
      <t>カ</t>
    </rPh>
    <phoneticPr fontId="1"/>
  </si>
  <si>
    <t>Ｉ</t>
    <phoneticPr fontId="1"/>
  </si>
  <si>
    <t>Ｈ</t>
    <phoneticPr fontId="1"/>
  </si>
  <si>
    <t>セルに各ウエイトの選択をお願いします。</t>
    <rPh sb="3" eb="4">
      <t>カク</t>
    </rPh>
    <rPh sb="9" eb="11">
      <t>センタク</t>
    </rPh>
    <rPh sb="13" eb="14">
      <t>ネガ</t>
    </rPh>
    <phoneticPr fontId="1"/>
  </si>
  <si>
    <t>合計</t>
    <rPh sb="0" eb="2">
      <t>ゴウケイ</t>
    </rPh>
    <phoneticPr fontId="1"/>
  </si>
  <si>
    <t>(数欄に自動入力されます）</t>
    <rPh sb="1" eb="2">
      <t>カズ</t>
    </rPh>
    <rPh sb="2" eb="3">
      <t>ラン</t>
    </rPh>
    <rPh sb="4" eb="6">
      <t>ジドウ</t>
    </rPh>
    <rPh sb="6" eb="8">
      <t>ニュウリョク</t>
    </rPh>
    <phoneticPr fontId="1"/>
  </si>
  <si>
    <t>※</t>
    <phoneticPr fontId="1"/>
  </si>
  <si>
    <t>Ⅰ　　　　　　　　　　　　　　(ウエイト×１)</t>
    <phoneticPr fontId="1"/>
  </si>
  <si>
    <t>Ⅱ　　　　　　　　　　　　　　(ウエイト×３)</t>
    <phoneticPr fontId="1"/>
  </si>
  <si>
    <t>Ⅲ　　　　　　　　　　　　　　(ウエイト×５)</t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</si>
  <si>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</si>
  <si>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</si>
  <si>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</si>
  <si>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</si>
  <si>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Ｇ</t>
    <phoneticPr fontId="1"/>
  </si>
  <si>
    <t>Ｈ</t>
    <phoneticPr fontId="1"/>
  </si>
  <si>
    <t>Ｉ</t>
    <phoneticPr fontId="1"/>
  </si>
  <si>
    <t>２０～２９</t>
    <phoneticPr fontId="1"/>
  </si>
  <si>
    <t>５～９</t>
    <phoneticPr fontId="1"/>
  </si>
  <si>
    <t>５０～９９</t>
    <phoneticPr fontId="1"/>
  </si>
  <si>
    <t>Ｏ</t>
    <phoneticPr fontId="1"/>
  </si>
  <si>
    <t>Ｐ</t>
    <phoneticPr fontId="1"/>
  </si>
  <si>
    <t>Ｒ</t>
    <phoneticPr fontId="1"/>
  </si>
  <si>
    <t>　</t>
    <phoneticPr fontId="1"/>
  </si>
  <si>
    <t>金額</t>
    <rPh sb="0" eb="2">
      <t>キンガク</t>
    </rPh>
    <phoneticPr fontId="1"/>
  </si>
  <si>
    <t>症例</t>
    <rPh sb="0" eb="2">
      <t>ショウレイ</t>
    </rPh>
    <phoneticPr fontId="1"/>
  </si>
  <si>
    <t>■■■第Ⅲ相試験</t>
    <rPh sb="3" eb="4">
      <t>ダイ</t>
    </rPh>
    <rPh sb="5" eb="6">
      <t>ソウ</t>
    </rPh>
    <rPh sb="6" eb="8">
      <t>シケン</t>
    </rPh>
    <phoneticPr fontId="1"/>
  </si>
  <si>
    <t>▲▲▲株式会社</t>
    <rPh sb="3" eb="7">
      <t>カブ</t>
    </rPh>
    <phoneticPr fontId="1"/>
  </si>
  <si>
    <t>●</t>
  </si>
  <si>
    <t>●</t>
    <phoneticPr fontId="1"/>
  </si>
  <si>
    <t>※N：侵襲的機能検査 （内視鏡・動脈血採取・髄液採取・中間尿採取・口腔内粘膜採取　他　）
画像診断（X線・CT・造影剤投与する超音波試験・眼底写真　他）</t>
    <rPh sb="3" eb="6">
      <t>シンシュウテキ</t>
    </rPh>
    <rPh sb="6" eb="8">
      <t>キノウ</t>
    </rPh>
    <rPh sb="8" eb="10">
      <t>ケンサ</t>
    </rPh>
    <rPh sb="12" eb="15">
      <t>ナイシキョウ</t>
    </rPh>
    <rPh sb="16" eb="19">
      <t>ドウミャクケツ</t>
    </rPh>
    <rPh sb="19" eb="21">
      <t>サイシュ</t>
    </rPh>
    <rPh sb="22" eb="24">
      <t>ズイエキ</t>
    </rPh>
    <rPh sb="24" eb="26">
      <t>サイシュ</t>
    </rPh>
    <rPh sb="27" eb="29">
      <t>チュウカン</t>
    </rPh>
    <rPh sb="29" eb="30">
      <t>ニョウ</t>
    </rPh>
    <rPh sb="30" eb="32">
      <t>サイシュ</t>
    </rPh>
    <rPh sb="33" eb="35">
      <t>コウコウ</t>
    </rPh>
    <rPh sb="35" eb="36">
      <t>ナイ</t>
    </rPh>
    <rPh sb="36" eb="38">
      <t>ネンマク</t>
    </rPh>
    <rPh sb="38" eb="40">
      <t>サイシュ</t>
    </rPh>
    <rPh sb="41" eb="42">
      <t>タ</t>
    </rPh>
    <rPh sb="45" eb="47">
      <t>ガゾウ</t>
    </rPh>
    <rPh sb="47" eb="49">
      <t>シンダン</t>
    </rPh>
    <rPh sb="51" eb="52">
      <t>セン</t>
    </rPh>
    <rPh sb="56" eb="59">
      <t>ゾウエイザイ</t>
    </rPh>
    <rPh sb="59" eb="61">
      <t>トウヨ</t>
    </rPh>
    <rPh sb="63" eb="66">
      <t>チョウオンパ</t>
    </rPh>
    <rPh sb="66" eb="68">
      <t>シケン</t>
    </rPh>
    <rPh sb="69" eb="71">
      <t>ガンテイ</t>
    </rPh>
    <rPh sb="71" eb="73">
      <t>シャシン</t>
    </rPh>
    <rPh sb="74" eb="75">
      <t>ホカ</t>
    </rPh>
    <phoneticPr fontId="1"/>
  </si>
  <si>
    <t>※O：例 薬物動態用採血　遺伝子解析のための検査　等</t>
    <rPh sb="3" eb="4">
      <t>レイ</t>
    </rPh>
    <rPh sb="5" eb="7">
      <t>ヤクブツ</t>
    </rPh>
    <rPh sb="7" eb="9">
      <t>ドウタイ</t>
    </rPh>
    <rPh sb="9" eb="10">
      <t>ヨウ</t>
    </rPh>
    <rPh sb="10" eb="12">
      <t>サイケツ</t>
    </rPh>
    <rPh sb="13" eb="16">
      <t>イデンシ</t>
    </rPh>
    <rPh sb="16" eb="18">
      <t>カイセキ</t>
    </rPh>
    <rPh sb="22" eb="24">
      <t>ケンサ</t>
    </rPh>
    <rPh sb="25" eb="26">
      <t>トウ</t>
    </rPh>
    <phoneticPr fontId="1"/>
  </si>
  <si>
    <t>Q、Rに当てはまらない場合は未記入のままでお願いします。</t>
    <rPh sb="4" eb="5">
      <t>ア</t>
    </rPh>
    <rPh sb="11" eb="13">
      <t>バアイ</t>
    </rPh>
    <rPh sb="14" eb="17">
      <t>ミキニュウ</t>
    </rPh>
    <rPh sb="22" eb="23">
      <t>ネガ</t>
    </rPh>
    <phoneticPr fontId="1"/>
  </si>
  <si>
    <t>上記M,N,Oに関して詳しい内容をコメント等でご記載お願いします。</t>
    <rPh sb="0" eb="2">
      <t>ジョウキ</t>
    </rPh>
    <rPh sb="8" eb="9">
      <t>カン</t>
    </rPh>
    <rPh sb="11" eb="12">
      <t>クワ</t>
    </rPh>
    <rPh sb="14" eb="16">
      <t>ナイヨウ</t>
    </rPh>
    <rPh sb="21" eb="22">
      <t>トウ</t>
    </rPh>
    <rPh sb="24" eb="26">
      <t>キサイ</t>
    </rPh>
    <rPh sb="27" eb="28">
      <t>ネガ</t>
    </rPh>
    <phoneticPr fontId="1"/>
  </si>
  <si>
    <t>P、Q、Rに当てはまらない場合は未記入のままでお願いします。</t>
    <rPh sb="6" eb="7">
      <t>ア</t>
    </rPh>
    <rPh sb="13" eb="15">
      <t>バアイ</t>
    </rPh>
    <rPh sb="16" eb="19">
      <t>ミキニュウ</t>
    </rPh>
    <rPh sb="24" eb="25">
      <t>ネガ</t>
    </rPh>
    <phoneticPr fontId="1"/>
  </si>
  <si>
    <t>※M：一般検査　静脈採血検査、尿、便、唾液等・非侵襲的検査　肺機能、平衡感覚検査等　非侵襲的画像診断　超音波検査　等</t>
    <rPh sb="3" eb="5">
      <t>イッパン</t>
    </rPh>
    <rPh sb="5" eb="7">
      <t>ケンサ</t>
    </rPh>
    <rPh sb="8" eb="10">
      <t>ジョウミャク</t>
    </rPh>
    <rPh sb="10" eb="12">
      <t>サイケツ</t>
    </rPh>
    <rPh sb="12" eb="14">
      <t>ケンサ</t>
    </rPh>
    <rPh sb="15" eb="16">
      <t>ニョウ</t>
    </rPh>
    <rPh sb="17" eb="18">
      <t>ベン</t>
    </rPh>
    <rPh sb="19" eb="21">
      <t>ダエキ</t>
    </rPh>
    <rPh sb="21" eb="22">
      <t>トウ</t>
    </rPh>
    <rPh sb="23" eb="24">
      <t>ヒ</t>
    </rPh>
    <rPh sb="24" eb="25">
      <t>シン</t>
    </rPh>
    <rPh sb="25" eb="26">
      <t>シュウ</t>
    </rPh>
    <rPh sb="26" eb="27">
      <t>テキ</t>
    </rPh>
    <rPh sb="27" eb="29">
      <t>ケンサ</t>
    </rPh>
    <rPh sb="30" eb="33">
      <t>ハイキノウ</t>
    </rPh>
    <rPh sb="34" eb="36">
      <t>ヘイコウ</t>
    </rPh>
    <rPh sb="36" eb="38">
      <t>カンカク</t>
    </rPh>
    <rPh sb="38" eb="40">
      <t>ケンサ</t>
    </rPh>
    <rPh sb="40" eb="41">
      <t>トウ</t>
    </rPh>
    <rPh sb="42" eb="43">
      <t>ヒ</t>
    </rPh>
    <rPh sb="43" eb="44">
      <t>シン</t>
    </rPh>
    <rPh sb="44" eb="45">
      <t>シュウ</t>
    </rPh>
    <rPh sb="45" eb="46">
      <t>テキ</t>
    </rPh>
    <rPh sb="46" eb="48">
      <t>ガゾウ</t>
    </rPh>
    <rPh sb="48" eb="50">
      <t>シンダン</t>
    </rPh>
    <rPh sb="51" eb="54">
      <t>チョウオンパ</t>
    </rPh>
    <rPh sb="54" eb="56">
      <t>ケンサ</t>
    </rPh>
    <rPh sb="57" eb="58">
      <t>トウ</t>
    </rPh>
    <phoneticPr fontId="1"/>
  </si>
  <si>
    <t>２５～５２週間</t>
    <rPh sb="5" eb="6">
      <t>シュウ</t>
    </rPh>
    <rPh sb="6" eb="7">
      <t>アイダ</t>
    </rPh>
    <phoneticPr fontId="1"/>
  </si>
  <si>
    <t>症例数</t>
    <rPh sb="0" eb="2">
      <t>ショウレイ</t>
    </rPh>
    <rPh sb="2" eb="3">
      <t>スウ</t>
    </rPh>
    <phoneticPr fontId="1"/>
  </si>
  <si>
    <t>ポイント算出表から算出した
1症例あたりの変動費</t>
    <rPh sb="4" eb="6">
      <t>サンシュツ</t>
    </rPh>
    <rPh sb="6" eb="7">
      <t>ヒョウ</t>
    </rPh>
    <rPh sb="9" eb="11">
      <t>サンシュツ</t>
    </rPh>
    <rPh sb="15" eb="17">
      <t>ショウレイ</t>
    </rPh>
    <rPh sb="21" eb="23">
      <t>ヘンドウ</t>
    </rPh>
    <rPh sb="23" eb="24">
      <t>ヒ</t>
    </rPh>
    <phoneticPr fontId="1"/>
  </si>
  <si>
    <t>２５～５２週間</t>
    <phoneticPr fontId="1"/>
  </si>
  <si>
    <t>算出基準</t>
    <rPh sb="0" eb="2">
      <t>サンシュツ</t>
    </rPh>
    <rPh sb="2" eb="4">
      <t>キジュン</t>
    </rPh>
    <phoneticPr fontId="1"/>
  </si>
  <si>
    <t>合計ポイントの１×6000円×症例数 1例×研究係数2.8</t>
    <rPh sb="0" eb="2">
      <t>ゴウケイ</t>
    </rPh>
    <rPh sb="13" eb="14">
      <t>エン</t>
    </rPh>
    <rPh sb="15" eb="17">
      <t>ショウレイ</t>
    </rPh>
    <rPh sb="17" eb="18">
      <t>スウ</t>
    </rPh>
    <rPh sb="20" eb="21">
      <t>レイ</t>
    </rPh>
    <rPh sb="22" eb="24">
      <t>ケンキュウ</t>
    </rPh>
    <rPh sb="24" eb="26">
      <t>ケイスウ</t>
    </rPh>
    <phoneticPr fontId="1"/>
  </si>
  <si>
    <t>合計ポイントの２×6000円×研究係数2.8</t>
    <rPh sb="0" eb="2">
      <t>ゴウケイ</t>
    </rPh>
    <rPh sb="13" eb="14">
      <t>エン</t>
    </rPh>
    <rPh sb="15" eb="17">
      <t>ケンキュウ</t>
    </rPh>
    <rPh sb="17" eb="19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</si>
</sst>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6" fillId="0" borderId="0" xfId="0" applyFont="1"/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17" xfId="0" applyFont="1" applyBorder="1"/>
    <xf numFmtId="0" fontId="7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4" xfId="0" applyFont="1" applyBorder="1"/>
    <xf numFmtId="0" fontId="3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13" fillId="2" borderId="15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8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shrinkToFit="1"/>
    </xf>
    <xf numFmtId="0" fontId="3" fillId="0" borderId="2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2" fontId="3" fillId="0" borderId="28" xfId="0" applyNumberFormat="1" applyFont="1" applyBorder="1" applyAlignment="1">
      <alignment horizontal="center" vertical="center"/>
    </xf>
    <xf numFmtId="42" fontId="3" fillId="0" borderId="23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2" fontId="8" fillId="0" borderId="28" xfId="0" applyNumberFormat="1" applyFont="1" applyBorder="1" applyAlignment="1">
      <alignment horizontal="center" vertical="center"/>
    </xf>
    <xf numFmtId="42" fontId="8" fillId="0" borderId="2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O52"/>
  <sheetViews>
    <sheetView showZeros="0" tabSelected="1" view="pageBreakPreview" zoomScale="98" zoomScaleNormal="100" zoomScaleSheetLayoutView="98" workbookViewId="0">
      <selection activeCell="G24" sqref="G24:G26"/>
    </sheetView>
  </sheetViews>
  <sheetFormatPr defaultColWidth="9" defaultRowHeight="13.2"/>
  <cols>
    <col min="1" max="1" width="2.88671875" style="1" customWidth="1"/>
    <col min="2" max="2" width="25.6640625" style="1" customWidth="1"/>
    <col min="3" max="3" width="3.6640625" style="1" customWidth="1"/>
    <col min="4" max="4" width="21.21875" style="1" customWidth="1"/>
    <col min="5" max="5" width="22.44140625" style="1" customWidth="1"/>
    <col min="6" max="6" width="22.109375" style="1" customWidth="1"/>
    <col min="7" max="7" width="4.44140625" style="1" customWidth="1"/>
    <col min="8" max="8" width="2.109375" style="1" customWidth="1"/>
    <col min="9" max="9" width="5.109375" style="1" customWidth="1"/>
    <col min="10" max="10" width="9" style="1"/>
    <col min="11" max="11" width="17.77734375" style="1" customWidth="1"/>
    <col min="12" max="12" width="12.88671875" style="1" customWidth="1"/>
    <col min="13" max="13" width="9.109375" style="1" customWidth="1"/>
    <col min="14" max="14" width="11.6640625" style="1" bestFit="1" customWidth="1"/>
    <col min="15" max="16384" width="9" style="1"/>
  </cols>
  <sheetData>
    <row r="1" spans="1:12" ht="9.75" customHeight="1">
      <c r="G1" s="2"/>
    </row>
    <row r="2" spans="1:12" ht="16.2">
      <c r="A2" s="3" t="s">
        <v>0</v>
      </c>
      <c r="B2" s="3"/>
      <c r="C2" s="3"/>
      <c r="D2" s="3"/>
      <c r="E2" s="3"/>
      <c r="F2" s="3"/>
      <c r="G2" s="3"/>
    </row>
    <row r="3" spans="1:12" ht="12" customHeight="1">
      <c r="A3" s="3"/>
      <c r="B3" s="3"/>
      <c r="C3" s="3"/>
      <c r="D3" s="3"/>
      <c r="E3" s="3"/>
      <c r="F3" s="3"/>
      <c r="G3" s="3"/>
    </row>
    <row r="4" spans="1:12" ht="9.75" customHeight="1">
      <c r="A4" s="3"/>
      <c r="B4" s="15"/>
      <c r="C4" s="3"/>
      <c r="D4" s="62" t="s">
        <v>100</v>
      </c>
      <c r="E4" s="62"/>
      <c r="F4" s="62"/>
      <c r="G4" s="3"/>
    </row>
    <row r="5" spans="1:12" ht="15.9" customHeight="1">
      <c r="B5" s="21" t="s">
        <v>1</v>
      </c>
      <c r="C5" s="13"/>
      <c r="D5" s="63"/>
      <c r="E5" s="63"/>
      <c r="F5" s="63"/>
    </row>
    <row r="6" spans="1:12" ht="24" customHeight="1">
      <c r="A6" s="4"/>
      <c r="B6" s="14" t="s">
        <v>58</v>
      </c>
      <c r="C6" s="14"/>
      <c r="D6" s="64" t="s">
        <v>101</v>
      </c>
      <c r="E6" s="64"/>
      <c r="F6" s="64"/>
    </row>
    <row r="7" spans="1:12">
      <c r="A7" s="4"/>
      <c r="B7" s="4"/>
      <c r="C7" s="4"/>
      <c r="D7" s="4"/>
      <c r="E7" s="4"/>
      <c r="F7" s="4"/>
    </row>
    <row r="8" spans="1:12" ht="21" customHeight="1">
      <c r="A8" s="65" t="s">
        <v>57</v>
      </c>
      <c r="B8" s="66"/>
      <c r="C8" s="69" t="s">
        <v>59</v>
      </c>
      <c r="D8" s="71" t="s">
        <v>60</v>
      </c>
      <c r="E8" s="72"/>
      <c r="F8" s="72"/>
      <c r="G8" s="73"/>
      <c r="I8" s="1" t="s">
        <v>80</v>
      </c>
      <c r="J8" s="31" t="s">
        <v>103</v>
      </c>
      <c r="K8" s="1" t="s">
        <v>77</v>
      </c>
    </row>
    <row r="9" spans="1:12" ht="26.4">
      <c r="A9" s="67"/>
      <c r="B9" s="68"/>
      <c r="C9" s="70"/>
      <c r="D9" s="5" t="s">
        <v>81</v>
      </c>
      <c r="E9" s="5" t="s">
        <v>82</v>
      </c>
      <c r="F9" s="5" t="s">
        <v>83</v>
      </c>
      <c r="G9" s="6" t="s">
        <v>2</v>
      </c>
      <c r="I9" s="30" t="s">
        <v>79</v>
      </c>
      <c r="L9" s="7"/>
    </row>
    <row r="10" spans="1:12">
      <c r="A10" s="48" t="s">
        <v>84</v>
      </c>
      <c r="B10" s="50" t="s">
        <v>3</v>
      </c>
      <c r="C10" s="52">
        <v>2</v>
      </c>
      <c r="D10" s="8" t="s">
        <v>4</v>
      </c>
      <c r="E10" s="8" t="s">
        <v>5</v>
      </c>
      <c r="F10" s="8" t="s">
        <v>6</v>
      </c>
      <c r="G10" s="54">
        <f>IF(D11="●",C10*1,IF(E11="●",C10*3,IF(F11="●",C10*5,"")))</f>
        <v>6</v>
      </c>
    </row>
    <row r="11" spans="1:12">
      <c r="A11" s="49"/>
      <c r="B11" s="51"/>
      <c r="C11" s="53"/>
      <c r="D11" s="26" t="s">
        <v>73</v>
      </c>
      <c r="E11" s="26" t="s">
        <v>102</v>
      </c>
      <c r="F11" s="26" t="s">
        <v>73</v>
      </c>
      <c r="G11" s="54"/>
    </row>
    <row r="12" spans="1:12">
      <c r="A12" s="55" t="s">
        <v>85</v>
      </c>
      <c r="B12" s="56" t="s">
        <v>7</v>
      </c>
      <c r="C12" s="57">
        <v>1</v>
      </c>
      <c r="D12" s="24" t="s">
        <v>8</v>
      </c>
      <c r="E12" s="24" t="s">
        <v>9</v>
      </c>
      <c r="F12" s="58"/>
      <c r="G12" s="60">
        <f>IF(D13="●",C12*1,IF(E13="●",C12*3,IF(F13="●",C12*5,"")))</f>
        <v>1</v>
      </c>
    </row>
    <row r="13" spans="1:12">
      <c r="A13" s="49"/>
      <c r="B13" s="51"/>
      <c r="C13" s="53"/>
      <c r="D13" s="26" t="s">
        <v>102</v>
      </c>
      <c r="E13" s="26"/>
      <c r="F13" s="59"/>
      <c r="G13" s="61"/>
    </row>
    <row r="14" spans="1:12" ht="24" customHeight="1">
      <c r="A14" s="55" t="s">
        <v>86</v>
      </c>
      <c r="B14" s="56" t="s">
        <v>10</v>
      </c>
      <c r="C14" s="57">
        <v>1</v>
      </c>
      <c r="D14" s="25" t="s">
        <v>11</v>
      </c>
      <c r="E14" s="25" t="s">
        <v>12</v>
      </c>
      <c r="F14" s="24" t="s">
        <v>13</v>
      </c>
      <c r="G14" s="54">
        <f>IF(D15="●",C14*1,IF(E15="●",C14*3,IF(F15="●",C14*5,"")))</f>
        <v>5</v>
      </c>
    </row>
    <row r="15" spans="1:12">
      <c r="A15" s="49"/>
      <c r="B15" s="51"/>
      <c r="C15" s="53"/>
      <c r="D15" s="26"/>
      <c r="E15" s="26" t="s">
        <v>73</v>
      </c>
      <c r="F15" s="26" t="s">
        <v>102</v>
      </c>
      <c r="G15" s="54"/>
    </row>
    <row r="16" spans="1:12">
      <c r="A16" s="55" t="s">
        <v>61</v>
      </c>
      <c r="B16" s="56" t="s">
        <v>62</v>
      </c>
      <c r="C16" s="57">
        <v>2</v>
      </c>
      <c r="D16" s="24" t="s">
        <v>63</v>
      </c>
      <c r="E16" s="24" t="s">
        <v>14</v>
      </c>
      <c r="F16" s="24" t="s">
        <v>15</v>
      </c>
      <c r="G16" s="54">
        <f>IF(D17="●",C16*1,IF(E17="●",C16*3,IF(F17="●",C16*5,"")))</f>
        <v>10</v>
      </c>
    </row>
    <row r="17" spans="1:13">
      <c r="A17" s="49"/>
      <c r="B17" s="51"/>
      <c r="C17" s="53"/>
      <c r="D17" s="26"/>
      <c r="E17" s="26" t="s">
        <v>73</v>
      </c>
      <c r="F17" s="26" t="s">
        <v>102</v>
      </c>
      <c r="G17" s="54"/>
    </row>
    <row r="18" spans="1:13">
      <c r="A18" s="55" t="s">
        <v>87</v>
      </c>
      <c r="B18" s="56" t="s">
        <v>16</v>
      </c>
      <c r="C18" s="57">
        <v>3</v>
      </c>
      <c r="D18" s="24" t="s">
        <v>17</v>
      </c>
      <c r="E18" s="74"/>
      <c r="F18" s="74"/>
      <c r="G18" s="54">
        <f>IF(D19="●",C18*1,IF(E19="●",C18*3,IF(F19="●",C18*5,"")))</f>
        <v>3</v>
      </c>
    </row>
    <row r="19" spans="1:13">
      <c r="A19" s="49"/>
      <c r="B19" s="51"/>
      <c r="C19" s="53"/>
      <c r="D19" s="26" t="s">
        <v>102</v>
      </c>
      <c r="E19" s="74"/>
      <c r="F19" s="74"/>
      <c r="G19" s="54"/>
    </row>
    <row r="20" spans="1:13" ht="27.75" customHeight="1">
      <c r="A20" s="55" t="s">
        <v>64</v>
      </c>
      <c r="B20" s="56" t="s">
        <v>18</v>
      </c>
      <c r="C20" s="57">
        <v>1</v>
      </c>
      <c r="D20" s="28" t="s">
        <v>74</v>
      </c>
      <c r="E20" s="24" t="s">
        <v>19</v>
      </c>
      <c r="F20" s="24" t="s">
        <v>20</v>
      </c>
      <c r="G20" s="54">
        <f>IF(D21="●",C20*1,IF(E21="●",C20*3,IF(F21="●",C20*5,"")))</f>
        <v>3</v>
      </c>
      <c r="J20" s="27"/>
    </row>
    <row r="21" spans="1:13" ht="19.5" customHeight="1">
      <c r="A21" s="49"/>
      <c r="B21" s="51"/>
      <c r="C21" s="53"/>
      <c r="D21" s="26" t="s">
        <v>73</v>
      </c>
      <c r="E21" s="26" t="s">
        <v>102</v>
      </c>
      <c r="F21" s="26" t="s">
        <v>73</v>
      </c>
      <c r="G21" s="54"/>
      <c r="J21" s="29"/>
      <c r="K21" s="33"/>
    </row>
    <row r="22" spans="1:13">
      <c r="A22" s="55" t="s">
        <v>88</v>
      </c>
      <c r="B22" s="56" t="s">
        <v>21</v>
      </c>
      <c r="C22" s="57">
        <v>1</v>
      </c>
      <c r="D22" s="24" t="s">
        <v>22</v>
      </c>
      <c r="E22" s="24" t="s">
        <v>23</v>
      </c>
      <c r="F22" s="24" t="s">
        <v>24</v>
      </c>
      <c r="G22" s="54">
        <f>IF(D23="●",C22*1,IF(E23="●",C22*3,IF(F23="●",C22*5,"")))</f>
        <v>1</v>
      </c>
    </row>
    <row r="23" spans="1:13" ht="20.25" customHeight="1">
      <c r="A23" s="49"/>
      <c r="B23" s="51"/>
      <c r="C23" s="53"/>
      <c r="D23" s="26" t="s">
        <v>102</v>
      </c>
      <c r="E23" s="26" t="s">
        <v>73</v>
      </c>
      <c r="F23" s="26"/>
      <c r="G23" s="54"/>
      <c r="I23" s="30"/>
      <c r="J23" s="29"/>
      <c r="K23" s="45"/>
      <c r="L23" s="45"/>
      <c r="M23" s="45"/>
    </row>
    <row r="24" spans="1:13" ht="18.75" customHeight="1">
      <c r="A24" s="55" t="s">
        <v>76</v>
      </c>
      <c r="B24" s="56" t="s">
        <v>25</v>
      </c>
      <c r="C24" s="57">
        <v>3</v>
      </c>
      <c r="D24" s="57" t="s">
        <v>26</v>
      </c>
      <c r="E24" s="57" t="s">
        <v>27</v>
      </c>
      <c r="F24" s="57" t="s">
        <v>110</v>
      </c>
      <c r="G24" s="60">
        <v>15</v>
      </c>
      <c r="J24" s="29"/>
      <c r="K24" s="46"/>
      <c r="L24" s="46"/>
      <c r="M24" s="46"/>
    </row>
    <row r="25" spans="1:13" ht="27.75" customHeight="1">
      <c r="A25" s="75"/>
      <c r="B25" s="76"/>
      <c r="C25" s="77"/>
      <c r="D25" s="77"/>
      <c r="E25" s="77"/>
      <c r="F25" s="77"/>
      <c r="G25" s="78"/>
      <c r="J25" s="29"/>
      <c r="L25" s="33"/>
    </row>
    <row r="26" spans="1:13" ht="17.25" customHeight="1">
      <c r="A26" s="49"/>
      <c r="B26" s="51"/>
      <c r="C26" s="53"/>
      <c r="D26" s="26" t="s">
        <v>73</v>
      </c>
      <c r="E26" s="26" t="s">
        <v>73</v>
      </c>
      <c r="F26" s="26" t="s">
        <v>102</v>
      </c>
      <c r="G26" s="61"/>
      <c r="J26" s="29"/>
    </row>
    <row r="27" spans="1:13" ht="22.8">
      <c r="A27" s="55" t="s">
        <v>75</v>
      </c>
      <c r="B27" s="56" t="s">
        <v>28</v>
      </c>
      <c r="C27" s="57">
        <v>1</v>
      </c>
      <c r="D27" s="24" t="s">
        <v>29</v>
      </c>
      <c r="E27" s="25" t="s">
        <v>30</v>
      </c>
      <c r="F27" s="24" t="s">
        <v>31</v>
      </c>
      <c r="G27" s="54">
        <f>IF(D28="●",C27*1,IF(E28="●",C27*3,IF(F28="●",C27*5,"")))</f>
        <v>1</v>
      </c>
    </row>
    <row r="28" spans="1:13">
      <c r="A28" s="49"/>
      <c r="B28" s="51"/>
      <c r="C28" s="53"/>
      <c r="D28" s="26" t="s">
        <v>102</v>
      </c>
      <c r="E28" s="26"/>
      <c r="F28" s="26" t="s">
        <v>73</v>
      </c>
      <c r="G28" s="54"/>
    </row>
    <row r="29" spans="1:13">
      <c r="A29" s="55" t="s">
        <v>65</v>
      </c>
      <c r="B29" s="56" t="s">
        <v>32</v>
      </c>
      <c r="C29" s="57">
        <v>1</v>
      </c>
      <c r="D29" s="24" t="s">
        <v>33</v>
      </c>
      <c r="E29" s="24" t="s">
        <v>91</v>
      </c>
      <c r="F29" s="24" t="s">
        <v>34</v>
      </c>
      <c r="G29" s="54">
        <f>IF(D30="●",C29*1,IF(E30="●",C29*3,IF(F30="●",C29*5,"")))</f>
        <v>3</v>
      </c>
    </row>
    <row r="30" spans="1:13">
      <c r="A30" s="49"/>
      <c r="B30" s="51"/>
      <c r="C30" s="53"/>
      <c r="D30" s="26"/>
      <c r="E30" s="26" t="s">
        <v>102</v>
      </c>
      <c r="F30" s="26" t="s">
        <v>73</v>
      </c>
      <c r="G30" s="54"/>
    </row>
    <row r="31" spans="1:13">
      <c r="A31" s="55" t="s">
        <v>66</v>
      </c>
      <c r="B31" s="56" t="s">
        <v>35</v>
      </c>
      <c r="C31" s="57">
        <v>2</v>
      </c>
      <c r="D31" s="24" t="s">
        <v>36</v>
      </c>
      <c r="E31" s="24" t="s">
        <v>92</v>
      </c>
      <c r="F31" s="24" t="s">
        <v>37</v>
      </c>
      <c r="G31" s="54">
        <f>IF(D32="●",C31*1,IF(E32="●",C31*3,IF(F32="●",C31*5,"")))</f>
        <v>10</v>
      </c>
    </row>
    <row r="32" spans="1:13">
      <c r="A32" s="49"/>
      <c r="B32" s="51"/>
      <c r="C32" s="53"/>
      <c r="D32" s="26"/>
      <c r="E32" s="26" t="s">
        <v>73</v>
      </c>
      <c r="F32" s="26" t="s">
        <v>102</v>
      </c>
      <c r="G32" s="54"/>
    </row>
    <row r="33" spans="1:15">
      <c r="A33" s="55" t="s">
        <v>67</v>
      </c>
      <c r="B33" s="56" t="s">
        <v>38</v>
      </c>
      <c r="C33" s="57">
        <v>1</v>
      </c>
      <c r="D33" s="24" t="s">
        <v>36</v>
      </c>
      <c r="E33" s="24" t="s">
        <v>92</v>
      </c>
      <c r="F33" s="24" t="s">
        <v>37</v>
      </c>
      <c r="G33" s="54">
        <f>IF(D34="●",C33*1,IF(E34="●",C33*3,IF(F34="●",C33*5,"")))</f>
        <v>5</v>
      </c>
    </row>
    <row r="34" spans="1:15">
      <c r="A34" s="49"/>
      <c r="B34" s="51"/>
      <c r="C34" s="53"/>
      <c r="D34" s="26" t="s">
        <v>73</v>
      </c>
      <c r="E34" s="26"/>
      <c r="F34" s="26" t="s">
        <v>102</v>
      </c>
      <c r="G34" s="54"/>
    </row>
    <row r="35" spans="1:15">
      <c r="A35" s="55" t="s">
        <v>68</v>
      </c>
      <c r="B35" s="56" t="s">
        <v>53</v>
      </c>
      <c r="C35" s="57">
        <v>1</v>
      </c>
      <c r="D35" s="24" t="s">
        <v>39</v>
      </c>
      <c r="E35" s="24" t="s">
        <v>93</v>
      </c>
      <c r="F35" s="24" t="s">
        <v>40</v>
      </c>
      <c r="G35" s="54">
        <f>IF(D36="●",C35*1,IF(E36="●",C35*3,IF(F36="●",C35*5,"")))</f>
        <v>1</v>
      </c>
    </row>
    <row r="36" spans="1:15" ht="25.5" customHeight="1">
      <c r="A36" s="49"/>
      <c r="B36" s="51"/>
      <c r="C36" s="53"/>
      <c r="D36" s="26" t="s">
        <v>102</v>
      </c>
      <c r="E36" s="26" t="s">
        <v>73</v>
      </c>
      <c r="F36" s="26" t="s">
        <v>73</v>
      </c>
      <c r="G36" s="54"/>
      <c r="I36" s="80" t="s">
        <v>109</v>
      </c>
      <c r="J36" s="80"/>
      <c r="K36" s="80"/>
      <c r="L36" s="80"/>
      <c r="M36" s="80"/>
      <c r="N36" s="80"/>
      <c r="O36" s="80"/>
    </row>
    <row r="37" spans="1:15" ht="33.75" customHeight="1">
      <c r="A37" s="23" t="s">
        <v>69</v>
      </c>
      <c r="B37" s="22" t="s">
        <v>41</v>
      </c>
      <c r="C37" s="10">
        <v>3</v>
      </c>
      <c r="D37" s="42">
        <v>6</v>
      </c>
      <c r="E37" s="11" t="s">
        <v>56</v>
      </c>
      <c r="F37" s="12"/>
      <c r="G37" s="9">
        <f>C37*D37</f>
        <v>18</v>
      </c>
      <c r="I37" s="79" t="s">
        <v>104</v>
      </c>
      <c r="J37" s="79"/>
      <c r="K37" s="79"/>
      <c r="L37" s="79"/>
      <c r="M37" s="79"/>
      <c r="N37" s="79"/>
      <c r="O37" s="79"/>
    </row>
    <row r="38" spans="1:15" ht="27" customHeight="1">
      <c r="A38" s="23" t="s">
        <v>94</v>
      </c>
      <c r="B38" s="22" t="s">
        <v>42</v>
      </c>
      <c r="C38" s="10">
        <v>2</v>
      </c>
      <c r="D38" s="42">
        <v>3</v>
      </c>
      <c r="E38" s="11" t="s">
        <v>56</v>
      </c>
      <c r="F38" s="12"/>
      <c r="G38" s="9">
        <f>C38*D38</f>
        <v>6</v>
      </c>
      <c r="I38" s="80" t="s">
        <v>105</v>
      </c>
      <c r="J38" s="80"/>
      <c r="K38" s="80"/>
      <c r="L38" s="80"/>
      <c r="M38" s="80"/>
      <c r="N38" s="80"/>
      <c r="O38" s="80"/>
    </row>
    <row r="39" spans="1:15" ht="15.9" customHeight="1">
      <c r="A39" s="23" t="s">
        <v>95</v>
      </c>
      <c r="B39" s="22" t="s">
        <v>43</v>
      </c>
      <c r="C39" s="10">
        <v>5</v>
      </c>
      <c r="D39" s="42"/>
      <c r="E39" s="11" t="s">
        <v>56</v>
      </c>
      <c r="F39" s="12"/>
      <c r="G39" s="9">
        <f>C39*D39</f>
        <v>0</v>
      </c>
      <c r="I39" s="84" t="s">
        <v>107</v>
      </c>
      <c r="J39" s="84"/>
      <c r="K39" s="84"/>
      <c r="L39" s="84"/>
      <c r="M39" s="84"/>
      <c r="N39" s="84"/>
      <c r="O39" s="84"/>
    </row>
    <row r="40" spans="1:15" ht="15.9" customHeight="1">
      <c r="A40" s="36" t="s">
        <v>71</v>
      </c>
      <c r="B40" s="43" t="s">
        <v>44</v>
      </c>
      <c r="C40" s="24">
        <v>7</v>
      </c>
      <c r="D40" s="41">
        <v>0</v>
      </c>
      <c r="E40" s="11" t="s">
        <v>56</v>
      </c>
      <c r="F40" s="40"/>
      <c r="G40" s="9">
        <f>C40*D40</f>
        <v>0</v>
      </c>
    </row>
    <row r="41" spans="1:15">
      <c r="A41" s="55" t="s">
        <v>96</v>
      </c>
      <c r="B41" s="56" t="s">
        <v>45</v>
      </c>
      <c r="C41" s="57">
        <v>5</v>
      </c>
      <c r="D41" s="24" t="s">
        <v>46</v>
      </c>
      <c r="E41" s="24" t="s">
        <v>47</v>
      </c>
      <c r="F41" s="24" t="s">
        <v>48</v>
      </c>
      <c r="G41" s="54" t="str">
        <f>IF(D42="●",C41*1,IF(E42="●",C41*3,IF(F42="●",C41*5,"")))</f>
        <v/>
      </c>
      <c r="I41" s="84" t="s">
        <v>108</v>
      </c>
      <c r="J41" s="84"/>
      <c r="K41" s="84"/>
      <c r="L41" s="84"/>
      <c r="M41" s="84"/>
      <c r="N41" s="84"/>
    </row>
    <row r="42" spans="1:15">
      <c r="A42" s="49"/>
      <c r="B42" s="51"/>
      <c r="C42" s="53"/>
      <c r="D42" s="26" t="s">
        <v>73</v>
      </c>
      <c r="E42" s="26" t="s">
        <v>73</v>
      </c>
      <c r="F42" s="26" t="s">
        <v>73</v>
      </c>
      <c r="G42" s="54"/>
    </row>
    <row r="43" spans="1:15">
      <c r="A43" s="55" t="s">
        <v>72</v>
      </c>
      <c r="B43" s="56" t="s">
        <v>49</v>
      </c>
      <c r="C43" s="57">
        <v>2</v>
      </c>
      <c r="D43" s="24" t="s">
        <v>50</v>
      </c>
      <c r="E43" s="24" t="s">
        <v>51</v>
      </c>
      <c r="F43" s="86"/>
      <c r="G43" s="54">
        <f>IF(D44="●",C43*1,IF(E44="●",C43*3,""))</f>
        <v>2</v>
      </c>
      <c r="K43"/>
    </row>
    <row r="44" spans="1:15">
      <c r="A44" s="85"/>
      <c r="B44" s="76"/>
      <c r="C44" s="77"/>
      <c r="D44" s="26" t="s">
        <v>102</v>
      </c>
      <c r="E44" s="26" t="s">
        <v>73</v>
      </c>
      <c r="F44" s="87"/>
      <c r="G44" s="54"/>
      <c r="J44" s="1" t="s">
        <v>70</v>
      </c>
    </row>
    <row r="45" spans="1:15" ht="21" customHeight="1">
      <c r="A45" s="65" t="s">
        <v>52</v>
      </c>
      <c r="B45" s="81"/>
      <c r="C45" s="8"/>
      <c r="D45" s="18" t="s">
        <v>54</v>
      </c>
      <c r="E45" s="19"/>
      <c r="F45" s="16"/>
      <c r="G45" s="17">
        <f>SUM(G10:G39,G43)</f>
        <v>90</v>
      </c>
      <c r="K45"/>
    </row>
    <row r="46" spans="1:15" ht="21" customHeight="1">
      <c r="A46" s="82"/>
      <c r="B46" s="83"/>
      <c r="C46" s="34"/>
      <c r="D46" s="35" t="s">
        <v>55</v>
      </c>
      <c r="E46" s="39"/>
      <c r="F46" s="20"/>
      <c r="G46" s="32">
        <f>SUM(G40:G42)</f>
        <v>0</v>
      </c>
    </row>
    <row r="47" spans="1:15" ht="30" customHeight="1">
      <c r="A47" s="88" t="s">
        <v>111</v>
      </c>
      <c r="B47" s="89"/>
      <c r="C47" s="90">
        <v>1</v>
      </c>
      <c r="D47" s="90"/>
      <c r="E47" s="91"/>
      <c r="F47" s="38" t="s">
        <v>99</v>
      </c>
      <c r="G47" s="37"/>
    </row>
    <row r="49" spans="1:7" ht="20.100000000000001" customHeight="1">
      <c r="A49" s="92" t="s">
        <v>112</v>
      </c>
      <c r="B49" s="93"/>
      <c r="C49" s="98" t="s">
        <v>114</v>
      </c>
      <c r="D49" s="98"/>
      <c r="E49" s="98"/>
      <c r="F49" s="98" t="s">
        <v>98</v>
      </c>
      <c r="G49" s="98"/>
    </row>
    <row r="50" spans="1:7" ht="20.100000000000001" customHeight="1">
      <c r="A50" s="94"/>
      <c r="B50" s="95"/>
      <c r="C50" s="99" t="s">
        <v>115</v>
      </c>
      <c r="D50" s="99"/>
      <c r="E50" s="99"/>
      <c r="F50" s="100">
        <f>G45*6000*C47*2.8</f>
        <v>1512000</v>
      </c>
      <c r="G50" s="100"/>
    </row>
    <row r="51" spans="1:7" ht="20.100000000000001" customHeight="1">
      <c r="A51" s="94"/>
      <c r="B51" s="95"/>
      <c r="C51" s="101" t="s">
        <v>116</v>
      </c>
      <c r="D51" s="102"/>
      <c r="E51" s="103"/>
      <c r="F51" s="104">
        <f>G46*6000*2.8</f>
        <v>0</v>
      </c>
      <c r="G51" s="105"/>
    </row>
    <row r="52" spans="1:7" ht="20.100000000000001" customHeight="1">
      <c r="A52" s="96"/>
      <c r="B52" s="97"/>
      <c r="C52" s="106" t="s">
        <v>78</v>
      </c>
      <c r="D52" s="107"/>
      <c r="E52" s="108"/>
      <c r="F52" s="109">
        <f>F50+F51</f>
        <v>1512000</v>
      </c>
      <c r="G52" s="110"/>
    </row>
  </sheetData>
  <mergeCells count="89">
    <mergeCell ref="A47:B47"/>
    <mergeCell ref="C47:E47"/>
    <mergeCell ref="A49:B52"/>
    <mergeCell ref="C49:E49"/>
    <mergeCell ref="F49:G49"/>
    <mergeCell ref="C50:E50"/>
    <mergeCell ref="F50:G50"/>
    <mergeCell ref="C51:E51"/>
    <mergeCell ref="F51:G51"/>
    <mergeCell ref="C52:E52"/>
    <mergeCell ref="F52:G52"/>
    <mergeCell ref="I36:O36"/>
    <mergeCell ref="A45:B46"/>
    <mergeCell ref="I38:O38"/>
    <mergeCell ref="I39:O39"/>
    <mergeCell ref="A41:A42"/>
    <mergeCell ref="B41:B42"/>
    <mergeCell ref="C41:C42"/>
    <mergeCell ref="G41:G42"/>
    <mergeCell ref="A43:A44"/>
    <mergeCell ref="B43:B44"/>
    <mergeCell ref="C43:C44"/>
    <mergeCell ref="F43:F44"/>
    <mergeCell ref="G43:G44"/>
    <mergeCell ref="I41:N41"/>
    <mergeCell ref="B27:B28"/>
    <mergeCell ref="C27:C28"/>
    <mergeCell ref="G27:G28"/>
    <mergeCell ref="I37:O37"/>
    <mergeCell ref="A31:A32"/>
    <mergeCell ref="B31:B32"/>
    <mergeCell ref="C31:C32"/>
    <mergeCell ref="G31:G32"/>
    <mergeCell ref="A33:A34"/>
    <mergeCell ref="B33:B34"/>
    <mergeCell ref="C33:C34"/>
    <mergeCell ref="G33:G34"/>
    <mergeCell ref="A35:A36"/>
    <mergeCell ref="B35:B36"/>
    <mergeCell ref="C35:C36"/>
    <mergeCell ref="G35:G36"/>
    <mergeCell ref="A22:A23"/>
    <mergeCell ref="B22:B23"/>
    <mergeCell ref="C22:C23"/>
    <mergeCell ref="G22:G23"/>
    <mergeCell ref="A29:A30"/>
    <mergeCell ref="B29:B30"/>
    <mergeCell ref="C29:C30"/>
    <mergeCell ref="G29:G30"/>
    <mergeCell ref="A24:A26"/>
    <mergeCell ref="B24:B26"/>
    <mergeCell ref="C24:C26"/>
    <mergeCell ref="D24:D25"/>
    <mergeCell ref="E24:E25"/>
    <mergeCell ref="F24:F25"/>
    <mergeCell ref="G24:G26"/>
    <mergeCell ref="A27:A28"/>
    <mergeCell ref="G18:G19"/>
    <mergeCell ref="A20:A21"/>
    <mergeCell ref="B20:B21"/>
    <mergeCell ref="C20:C21"/>
    <mergeCell ref="G20:G21"/>
    <mergeCell ref="A18:A19"/>
    <mergeCell ref="B18:B19"/>
    <mergeCell ref="C18:C19"/>
    <mergeCell ref="E18:E19"/>
    <mergeCell ref="F18:F19"/>
    <mergeCell ref="A16:A17"/>
    <mergeCell ref="B16:B17"/>
    <mergeCell ref="C16:C17"/>
    <mergeCell ref="G16:G17"/>
    <mergeCell ref="A14:A15"/>
    <mergeCell ref="B14:B15"/>
    <mergeCell ref="C14:C15"/>
    <mergeCell ref="G14:G15"/>
    <mergeCell ref="D4:F5"/>
    <mergeCell ref="D6:F6"/>
    <mergeCell ref="A8:B9"/>
    <mergeCell ref="C8:C9"/>
    <mergeCell ref="D8:G8"/>
    <mergeCell ref="A10:A11"/>
    <mergeCell ref="B10:B11"/>
    <mergeCell ref="C10:C11"/>
    <mergeCell ref="G10:G11"/>
    <mergeCell ref="A12:A13"/>
    <mergeCell ref="B12:B13"/>
    <mergeCell ref="C12:C13"/>
    <mergeCell ref="F12:F13"/>
    <mergeCell ref="G12:G13"/>
  </mergeCells>
  <phoneticPr fontId="1"/>
  <dataValidations count="1">
    <dataValidation type="list" allowBlank="1" showInputMessage="1" showErrorMessage="1" sqref="D11:F11 D13:E13 D15:F15 D17:F17 D19 D21:F21 D23:F23 D26:F26 D28:F28 D30:F30 D32:F32 D34:F34 D36:F36 D42:F42 D44:E44">
      <formula1>"　,●"</formula1>
    </dataValidation>
  </dataValidations>
  <printOptions horizontalCentered="1" verticalCentered="1"/>
  <pageMargins left="0.51181102362204722" right="0.47244094488188981" top="0.39370078740157483" bottom="0.27559055118110237" header="0.51181102362204722" footer="0.39370078740157483"/>
  <pageSetup paperSize="9" scale="10" orientation="landscape" cellComments="asDisplayed" horizontalDpi="240" verticalDpi="240" r:id="rId1"/>
  <headerFooter alignWithMargins="0"/>
  <colBreaks count="1" manualBreakCount="1">
    <brk id="7" max="5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52"/>
  <sheetViews>
    <sheetView showZeros="0" topLeftCell="A13" zoomScaleNormal="100" workbookViewId="0">
      <selection activeCell="K13" sqref="K13"/>
    </sheetView>
  </sheetViews>
  <sheetFormatPr defaultColWidth="9" defaultRowHeight="13.2"/>
  <cols>
    <col min="1" max="1" width="2.88671875" style="1" customWidth="1"/>
    <col min="2" max="2" width="25.6640625" style="1" customWidth="1"/>
    <col min="3" max="3" width="3.6640625" style="1" customWidth="1"/>
    <col min="4" max="4" width="21.21875" style="1" customWidth="1"/>
    <col min="5" max="5" width="22.44140625" style="1" customWidth="1"/>
    <col min="6" max="6" width="22.109375" style="1" customWidth="1"/>
    <col min="7" max="7" width="4.44140625" style="1" customWidth="1"/>
    <col min="8" max="8" width="2.109375" style="1" customWidth="1"/>
    <col min="9" max="9" width="5.109375" style="1" customWidth="1"/>
    <col min="10" max="10" width="9" style="1"/>
    <col min="11" max="11" width="17.77734375" style="1" customWidth="1"/>
    <col min="12" max="12" width="12.88671875" style="1" customWidth="1"/>
    <col min="13" max="13" width="9.109375" style="1" customWidth="1"/>
    <col min="14" max="14" width="11.6640625" style="1" bestFit="1" customWidth="1"/>
    <col min="15" max="16384" width="9" style="1"/>
  </cols>
  <sheetData>
    <row r="1" spans="1:12" ht="9.75" customHeight="1">
      <c r="G1" s="2"/>
    </row>
    <row r="2" spans="1:12" ht="16.2">
      <c r="A2" s="3" t="s">
        <v>0</v>
      </c>
      <c r="B2" s="3"/>
      <c r="C2" s="3"/>
      <c r="D2" s="3"/>
      <c r="E2" s="3"/>
      <c r="F2" s="3"/>
      <c r="G2" s="3"/>
    </row>
    <row r="3" spans="1:12" ht="12" customHeight="1">
      <c r="A3" s="3"/>
      <c r="B3" s="3"/>
      <c r="C3" s="3"/>
      <c r="D3" s="3"/>
      <c r="E3" s="3"/>
      <c r="F3" s="3"/>
      <c r="G3" s="3"/>
    </row>
    <row r="4" spans="1:12" ht="9.75" customHeight="1">
      <c r="A4" s="3"/>
      <c r="B4" s="15"/>
      <c r="C4" s="3"/>
      <c r="D4" s="111"/>
      <c r="E4" s="62"/>
      <c r="F4" s="62"/>
      <c r="G4" s="3"/>
    </row>
    <row r="5" spans="1:12" ht="15.9" customHeight="1">
      <c r="B5" s="21" t="s">
        <v>1</v>
      </c>
      <c r="C5" s="13"/>
      <c r="D5" s="63"/>
      <c r="E5" s="63"/>
      <c r="F5" s="63"/>
    </row>
    <row r="6" spans="1:12" ht="24" customHeight="1">
      <c r="A6" s="4"/>
      <c r="B6" s="14" t="s">
        <v>58</v>
      </c>
      <c r="C6" s="14"/>
      <c r="D6" s="64"/>
      <c r="E6" s="64"/>
      <c r="F6" s="64"/>
    </row>
    <row r="7" spans="1:12">
      <c r="A7" s="4"/>
      <c r="B7" s="4"/>
      <c r="C7" s="4"/>
      <c r="D7" s="4"/>
      <c r="E7" s="4"/>
      <c r="F7" s="4"/>
    </row>
    <row r="8" spans="1:12" ht="21" customHeight="1">
      <c r="A8" s="65" t="s">
        <v>57</v>
      </c>
      <c r="B8" s="66"/>
      <c r="C8" s="69" t="s">
        <v>59</v>
      </c>
      <c r="D8" s="71" t="s">
        <v>60</v>
      </c>
      <c r="E8" s="72"/>
      <c r="F8" s="72"/>
      <c r="G8" s="73"/>
      <c r="I8" s="1" t="s">
        <v>80</v>
      </c>
      <c r="J8" s="31" t="s">
        <v>103</v>
      </c>
      <c r="K8" s="1" t="s">
        <v>77</v>
      </c>
    </row>
    <row r="9" spans="1:12" ht="26.4">
      <c r="A9" s="67"/>
      <c r="B9" s="68"/>
      <c r="C9" s="70"/>
      <c r="D9" s="5" t="s">
        <v>81</v>
      </c>
      <c r="E9" s="5" t="s">
        <v>82</v>
      </c>
      <c r="F9" s="5" t="s">
        <v>83</v>
      </c>
      <c r="G9" s="6" t="s">
        <v>2</v>
      </c>
      <c r="I9" s="30" t="s">
        <v>79</v>
      </c>
      <c r="L9" s="7"/>
    </row>
    <row r="10" spans="1:12">
      <c r="A10" s="48" t="s">
        <v>84</v>
      </c>
      <c r="B10" s="50" t="s">
        <v>3</v>
      </c>
      <c r="C10" s="52">
        <v>2</v>
      </c>
      <c r="D10" s="8" t="s">
        <v>4</v>
      </c>
      <c r="E10" s="8" t="s">
        <v>5</v>
      </c>
      <c r="F10" s="8" t="s">
        <v>6</v>
      </c>
      <c r="G10" s="54" t="str">
        <f>IF(D11="●",C10*1,IF(E11="●",C10*3,IF(F11="●",C10*5,"")))</f>
        <v/>
      </c>
    </row>
    <row r="11" spans="1:12">
      <c r="A11" s="49"/>
      <c r="B11" s="51"/>
      <c r="C11" s="53"/>
      <c r="D11" s="26" t="s">
        <v>73</v>
      </c>
      <c r="E11" s="26" t="s">
        <v>73</v>
      </c>
      <c r="F11" s="44" t="s">
        <v>73</v>
      </c>
      <c r="G11" s="54"/>
    </row>
    <row r="12" spans="1:12">
      <c r="A12" s="55" t="s">
        <v>85</v>
      </c>
      <c r="B12" s="56" t="s">
        <v>7</v>
      </c>
      <c r="C12" s="57">
        <v>1</v>
      </c>
      <c r="D12" s="24" t="s">
        <v>8</v>
      </c>
      <c r="E12" s="24" t="s">
        <v>9</v>
      </c>
      <c r="F12" s="58"/>
      <c r="G12" s="60" t="str">
        <f>IF(D13="●",C12*1,IF(E13="●",C12*3,IF(F13="●",C12*5,"")))</f>
        <v/>
      </c>
    </row>
    <row r="13" spans="1:12">
      <c r="A13" s="49"/>
      <c r="B13" s="51"/>
      <c r="C13" s="53"/>
      <c r="D13" s="26" t="s">
        <v>73</v>
      </c>
      <c r="E13" s="26"/>
      <c r="F13" s="59"/>
      <c r="G13" s="61"/>
    </row>
    <row r="14" spans="1:12" ht="24" customHeight="1">
      <c r="A14" s="55" t="s">
        <v>86</v>
      </c>
      <c r="B14" s="56" t="s">
        <v>10</v>
      </c>
      <c r="C14" s="57">
        <v>1</v>
      </c>
      <c r="D14" s="25" t="s">
        <v>11</v>
      </c>
      <c r="E14" s="25" t="s">
        <v>12</v>
      </c>
      <c r="F14" s="24" t="s">
        <v>13</v>
      </c>
      <c r="G14" s="54" t="str">
        <f>IF(D15="●",C14*1,IF(E15="●",C14*3,IF(F15="●",C14*5,"")))</f>
        <v/>
      </c>
    </row>
    <row r="15" spans="1:12">
      <c r="A15" s="49"/>
      <c r="B15" s="51"/>
      <c r="C15" s="53"/>
      <c r="D15" s="26" t="s">
        <v>73</v>
      </c>
      <c r="E15" s="26" t="s">
        <v>73</v>
      </c>
      <c r="F15" s="26" t="s">
        <v>73</v>
      </c>
      <c r="G15" s="54"/>
    </row>
    <row r="16" spans="1:12">
      <c r="A16" s="55" t="s">
        <v>61</v>
      </c>
      <c r="B16" s="56" t="s">
        <v>62</v>
      </c>
      <c r="C16" s="57">
        <v>2</v>
      </c>
      <c r="D16" s="24" t="s">
        <v>63</v>
      </c>
      <c r="E16" s="24" t="s">
        <v>14</v>
      </c>
      <c r="F16" s="24" t="s">
        <v>15</v>
      </c>
      <c r="G16" s="54" t="str">
        <f>IF(D17="●",C16*1,IF(E17="●",C16*3,IF(F17="●",C16*5,"")))</f>
        <v/>
      </c>
    </row>
    <row r="17" spans="1:13">
      <c r="A17" s="49"/>
      <c r="B17" s="51"/>
      <c r="C17" s="53"/>
      <c r="D17" s="26"/>
      <c r="E17" s="26" t="s">
        <v>73</v>
      </c>
      <c r="F17" s="26" t="s">
        <v>73</v>
      </c>
      <c r="G17" s="54"/>
    </row>
    <row r="18" spans="1:13">
      <c r="A18" s="55" t="s">
        <v>87</v>
      </c>
      <c r="B18" s="56" t="s">
        <v>16</v>
      </c>
      <c r="C18" s="57">
        <v>3</v>
      </c>
      <c r="D18" s="24" t="s">
        <v>17</v>
      </c>
      <c r="E18" s="74"/>
      <c r="F18" s="74"/>
      <c r="G18" s="54" t="str">
        <f>IF(D19="●",C18*1,IF(E19="●",C18*3,IF(F19="●",C18*5,"")))</f>
        <v/>
      </c>
    </row>
    <row r="19" spans="1:13">
      <c r="A19" s="49"/>
      <c r="B19" s="51"/>
      <c r="C19" s="53"/>
      <c r="D19" s="26" t="s">
        <v>73</v>
      </c>
      <c r="E19" s="74"/>
      <c r="F19" s="74"/>
      <c r="G19" s="54"/>
    </row>
    <row r="20" spans="1:13" ht="27.75" customHeight="1">
      <c r="A20" s="55" t="s">
        <v>64</v>
      </c>
      <c r="B20" s="56" t="s">
        <v>18</v>
      </c>
      <c r="C20" s="57">
        <v>1</v>
      </c>
      <c r="D20" s="28" t="s">
        <v>74</v>
      </c>
      <c r="E20" s="24" t="s">
        <v>19</v>
      </c>
      <c r="F20" s="24" t="s">
        <v>20</v>
      </c>
      <c r="G20" s="54" t="str">
        <f>IF(D21="●",C20*1,IF(E21="●",C20*3,IF(F21="●",C20*5,"")))</f>
        <v/>
      </c>
      <c r="J20" s="27"/>
    </row>
    <row r="21" spans="1:13" ht="19.5" customHeight="1">
      <c r="A21" s="49"/>
      <c r="B21" s="51"/>
      <c r="C21" s="53"/>
      <c r="D21" s="44" t="s">
        <v>73</v>
      </c>
      <c r="E21" s="26"/>
      <c r="F21" s="26" t="s">
        <v>73</v>
      </c>
      <c r="G21" s="54"/>
      <c r="J21" s="29"/>
      <c r="K21" s="33"/>
    </row>
    <row r="22" spans="1:13">
      <c r="A22" s="55" t="s">
        <v>88</v>
      </c>
      <c r="B22" s="56" t="s">
        <v>21</v>
      </c>
      <c r="C22" s="57">
        <v>1</v>
      </c>
      <c r="D22" s="24" t="s">
        <v>22</v>
      </c>
      <c r="E22" s="24" t="s">
        <v>23</v>
      </c>
      <c r="F22" s="24" t="s">
        <v>24</v>
      </c>
      <c r="G22" s="54" t="str">
        <f>IF(D23="●",C22*1,IF(E23="●",C22*3,IF(F23="●",C22*5,"")))</f>
        <v/>
      </c>
    </row>
    <row r="23" spans="1:13" ht="20.25" customHeight="1">
      <c r="A23" s="49"/>
      <c r="B23" s="51"/>
      <c r="C23" s="53"/>
      <c r="D23" s="26" t="s">
        <v>73</v>
      </c>
      <c r="E23" s="26" t="s">
        <v>73</v>
      </c>
      <c r="F23" s="26"/>
      <c r="G23" s="54"/>
      <c r="I23" s="30"/>
      <c r="J23" s="29"/>
      <c r="K23" s="45"/>
      <c r="L23" s="45"/>
      <c r="M23" s="45"/>
    </row>
    <row r="24" spans="1:13" ht="18.75" customHeight="1">
      <c r="A24" s="55" t="s">
        <v>89</v>
      </c>
      <c r="B24" s="56" t="s">
        <v>25</v>
      </c>
      <c r="C24" s="57">
        <v>3</v>
      </c>
      <c r="D24" s="57" t="s">
        <v>26</v>
      </c>
      <c r="E24" s="57" t="s">
        <v>27</v>
      </c>
      <c r="F24" s="57" t="s">
        <v>113</v>
      </c>
      <c r="G24" s="60" t="str">
        <f>IF(D26="●",C24*1,IF(E26="●",C24*3,IF(F26="●",C24*5,"")))</f>
        <v/>
      </c>
      <c r="J24" s="29"/>
      <c r="K24" s="46"/>
      <c r="L24" s="46"/>
      <c r="M24" s="46"/>
    </row>
    <row r="25" spans="1:13" ht="27.75" customHeight="1">
      <c r="A25" s="75"/>
      <c r="B25" s="76"/>
      <c r="C25" s="77"/>
      <c r="D25" s="77"/>
      <c r="E25" s="77"/>
      <c r="F25" s="77"/>
      <c r="G25" s="78"/>
      <c r="J25" s="29"/>
      <c r="L25" s="47"/>
    </row>
    <row r="26" spans="1:13" ht="17.25" customHeight="1">
      <c r="A26" s="49"/>
      <c r="B26" s="51"/>
      <c r="C26" s="53"/>
      <c r="D26" s="26" t="s">
        <v>73</v>
      </c>
      <c r="E26" s="26" t="s">
        <v>73</v>
      </c>
      <c r="F26" s="26" t="s">
        <v>73</v>
      </c>
      <c r="G26" s="61"/>
      <c r="J26" s="29"/>
    </row>
    <row r="27" spans="1:13" ht="22.8">
      <c r="A27" s="55" t="s">
        <v>90</v>
      </c>
      <c r="B27" s="56" t="s">
        <v>28</v>
      </c>
      <c r="C27" s="57">
        <v>1</v>
      </c>
      <c r="D27" s="24" t="s">
        <v>29</v>
      </c>
      <c r="E27" s="25" t="s">
        <v>30</v>
      </c>
      <c r="F27" s="24" t="s">
        <v>31</v>
      </c>
      <c r="G27" s="54" t="str">
        <f>IF(D28="●",C27*1,IF(E28="●",C27*3,IF(F28="●",C27*5,"")))</f>
        <v/>
      </c>
    </row>
    <row r="28" spans="1:13">
      <c r="A28" s="49"/>
      <c r="B28" s="51"/>
      <c r="C28" s="53"/>
      <c r="D28" s="26" t="s">
        <v>73</v>
      </c>
      <c r="E28" s="26"/>
      <c r="F28" s="26" t="s">
        <v>73</v>
      </c>
      <c r="G28" s="54"/>
    </row>
    <row r="29" spans="1:13">
      <c r="A29" s="55" t="s">
        <v>65</v>
      </c>
      <c r="B29" s="56" t="s">
        <v>32</v>
      </c>
      <c r="C29" s="57">
        <v>1</v>
      </c>
      <c r="D29" s="24" t="s">
        <v>33</v>
      </c>
      <c r="E29" s="24" t="s">
        <v>91</v>
      </c>
      <c r="F29" s="24" t="s">
        <v>34</v>
      </c>
      <c r="G29" s="54" t="str">
        <f>IF(D30="●",C29*1,IF(E30="●",C29*3,IF(F30="●",C29*5,"")))</f>
        <v/>
      </c>
    </row>
    <row r="30" spans="1:13">
      <c r="A30" s="49"/>
      <c r="B30" s="51"/>
      <c r="C30" s="53"/>
      <c r="D30" s="26"/>
      <c r="E30" s="26" t="s">
        <v>73</v>
      </c>
      <c r="F30" s="26" t="s">
        <v>73</v>
      </c>
      <c r="G30" s="54"/>
    </row>
    <row r="31" spans="1:13">
      <c r="A31" s="55" t="s">
        <v>66</v>
      </c>
      <c r="B31" s="56" t="s">
        <v>35</v>
      </c>
      <c r="C31" s="57">
        <v>2</v>
      </c>
      <c r="D31" s="24" t="s">
        <v>36</v>
      </c>
      <c r="E31" s="24" t="s">
        <v>92</v>
      </c>
      <c r="F31" s="24" t="s">
        <v>37</v>
      </c>
      <c r="G31" s="54" t="str">
        <f>IF(D32="●",C31*1,IF(E32="●",C31*3,IF(F32="●",C31*5,"")))</f>
        <v/>
      </c>
    </row>
    <row r="32" spans="1:13">
      <c r="A32" s="49"/>
      <c r="B32" s="51"/>
      <c r="C32" s="53"/>
      <c r="D32" s="26"/>
      <c r="E32" s="26" t="s">
        <v>73</v>
      </c>
      <c r="F32" s="26" t="s">
        <v>73</v>
      </c>
      <c r="G32" s="54"/>
    </row>
    <row r="33" spans="1:15">
      <c r="A33" s="55" t="s">
        <v>67</v>
      </c>
      <c r="B33" s="56" t="s">
        <v>38</v>
      </c>
      <c r="C33" s="57">
        <v>1</v>
      </c>
      <c r="D33" s="24" t="s">
        <v>36</v>
      </c>
      <c r="E33" s="24" t="s">
        <v>92</v>
      </c>
      <c r="F33" s="24" t="s">
        <v>37</v>
      </c>
      <c r="G33" s="54" t="str">
        <f>IF(D34="●",C33*1,IF(E34="●",C33*3,IF(F34="●",C33*5,"")))</f>
        <v/>
      </c>
    </row>
    <row r="34" spans="1:15">
      <c r="A34" s="49"/>
      <c r="B34" s="51"/>
      <c r="C34" s="53"/>
      <c r="D34" s="26" t="s">
        <v>73</v>
      </c>
      <c r="E34" s="26" t="s">
        <v>73</v>
      </c>
      <c r="F34" s="26" t="s">
        <v>73</v>
      </c>
      <c r="G34" s="54"/>
    </row>
    <row r="35" spans="1:15">
      <c r="A35" s="55" t="s">
        <v>68</v>
      </c>
      <c r="B35" s="56" t="s">
        <v>53</v>
      </c>
      <c r="C35" s="57">
        <v>1</v>
      </c>
      <c r="D35" s="24" t="s">
        <v>39</v>
      </c>
      <c r="E35" s="24" t="s">
        <v>93</v>
      </c>
      <c r="F35" s="24" t="s">
        <v>40</v>
      </c>
      <c r="G35" s="54" t="str">
        <f>IF(D36="●",C35*1,IF(E36="●",C35*3,IF(F36="●",C35*5,"")))</f>
        <v/>
      </c>
    </row>
    <row r="36" spans="1:15" ht="25.5" customHeight="1">
      <c r="A36" s="49"/>
      <c r="B36" s="51"/>
      <c r="C36" s="53"/>
      <c r="D36" s="26" t="s">
        <v>73</v>
      </c>
      <c r="E36" s="26" t="s">
        <v>73</v>
      </c>
      <c r="F36" s="26" t="s">
        <v>73</v>
      </c>
      <c r="G36" s="54"/>
      <c r="I36" s="80" t="s">
        <v>109</v>
      </c>
      <c r="J36" s="80"/>
      <c r="K36" s="80"/>
      <c r="L36" s="80"/>
      <c r="M36" s="80"/>
      <c r="N36" s="80"/>
      <c r="O36" s="80"/>
    </row>
    <row r="37" spans="1:15" ht="33.75" customHeight="1">
      <c r="A37" s="23" t="s">
        <v>69</v>
      </c>
      <c r="B37" s="22" t="s">
        <v>41</v>
      </c>
      <c r="C37" s="10">
        <v>3</v>
      </c>
      <c r="D37" s="42">
        <v>0</v>
      </c>
      <c r="E37" s="11" t="s">
        <v>56</v>
      </c>
      <c r="F37" s="12"/>
      <c r="G37" s="9">
        <f>C37*D37</f>
        <v>0</v>
      </c>
      <c r="I37" s="79" t="s">
        <v>104</v>
      </c>
      <c r="J37" s="79"/>
      <c r="K37" s="79"/>
      <c r="L37" s="79"/>
      <c r="M37" s="79"/>
      <c r="N37" s="79"/>
      <c r="O37" s="79"/>
    </row>
    <row r="38" spans="1:15" ht="27" customHeight="1">
      <c r="A38" s="23" t="s">
        <v>94</v>
      </c>
      <c r="B38" s="22" t="s">
        <v>42</v>
      </c>
      <c r="C38" s="10">
        <v>2</v>
      </c>
      <c r="D38" s="42"/>
      <c r="E38" s="11" t="s">
        <v>56</v>
      </c>
      <c r="F38" s="12"/>
      <c r="G38" s="9">
        <f>C38*D38</f>
        <v>0</v>
      </c>
      <c r="I38" s="80" t="s">
        <v>105</v>
      </c>
      <c r="J38" s="80"/>
      <c r="K38" s="80"/>
      <c r="L38" s="80"/>
      <c r="M38" s="80"/>
      <c r="N38" s="80"/>
      <c r="O38" s="80"/>
    </row>
    <row r="39" spans="1:15" ht="15.9" customHeight="1">
      <c r="A39" s="23" t="s">
        <v>95</v>
      </c>
      <c r="B39" s="22" t="s">
        <v>43</v>
      </c>
      <c r="C39" s="10">
        <v>5</v>
      </c>
      <c r="D39" s="42"/>
      <c r="E39" s="11" t="s">
        <v>56</v>
      </c>
      <c r="F39" s="12"/>
      <c r="G39" s="9">
        <f>C39*D39</f>
        <v>0</v>
      </c>
      <c r="I39" s="84" t="s">
        <v>107</v>
      </c>
      <c r="J39" s="84"/>
      <c r="K39" s="84"/>
      <c r="L39" s="84"/>
      <c r="M39" s="84"/>
      <c r="N39" s="84"/>
      <c r="O39" s="84"/>
    </row>
    <row r="40" spans="1:15" ht="15.9" customHeight="1">
      <c r="A40" s="36" t="s">
        <v>71</v>
      </c>
      <c r="B40" s="43" t="s">
        <v>44</v>
      </c>
      <c r="C40" s="24">
        <v>7</v>
      </c>
      <c r="D40" s="41">
        <v>0</v>
      </c>
      <c r="E40" s="11" t="s">
        <v>56</v>
      </c>
      <c r="F40" s="40"/>
      <c r="G40" s="9">
        <f>C40*D40</f>
        <v>0</v>
      </c>
    </row>
    <row r="41" spans="1:15">
      <c r="A41" s="55" t="s">
        <v>96</v>
      </c>
      <c r="B41" s="56" t="s">
        <v>45</v>
      </c>
      <c r="C41" s="57">
        <v>5</v>
      </c>
      <c r="D41" s="24" t="s">
        <v>46</v>
      </c>
      <c r="E41" s="24" t="s">
        <v>47</v>
      </c>
      <c r="F41" s="24" t="s">
        <v>48</v>
      </c>
      <c r="G41" s="54" t="str">
        <f>IF(D42="●",C41*1,IF(E42="●",C41*3,IF(F42="●",C41*5,"")))</f>
        <v/>
      </c>
      <c r="I41" s="84" t="s">
        <v>106</v>
      </c>
      <c r="J41" s="84"/>
      <c r="K41" s="84"/>
      <c r="L41" s="84"/>
      <c r="M41" s="84"/>
      <c r="N41" s="84"/>
    </row>
    <row r="42" spans="1:15">
      <c r="A42" s="49"/>
      <c r="B42" s="51"/>
      <c r="C42" s="53"/>
      <c r="D42" s="26" t="s">
        <v>73</v>
      </c>
      <c r="E42" s="26" t="s">
        <v>73</v>
      </c>
      <c r="F42" s="26" t="s">
        <v>73</v>
      </c>
      <c r="G42" s="54"/>
    </row>
    <row r="43" spans="1:15">
      <c r="A43" s="55" t="s">
        <v>72</v>
      </c>
      <c r="B43" s="56" t="s">
        <v>49</v>
      </c>
      <c r="C43" s="57">
        <v>2</v>
      </c>
      <c r="D43" s="24" t="s">
        <v>50</v>
      </c>
      <c r="E43" s="24" t="s">
        <v>51</v>
      </c>
      <c r="F43" s="86"/>
      <c r="G43" s="54" t="str">
        <f>IF(D44="●",C43*1,IF(E44="●",C43*3,""))</f>
        <v/>
      </c>
      <c r="K43"/>
    </row>
    <row r="44" spans="1:15">
      <c r="A44" s="85"/>
      <c r="B44" s="76"/>
      <c r="C44" s="77"/>
      <c r="D44" s="26" t="s">
        <v>73</v>
      </c>
      <c r="E44" s="26" t="s">
        <v>73</v>
      </c>
      <c r="F44" s="87"/>
      <c r="G44" s="54"/>
      <c r="J44" s="1" t="s">
        <v>97</v>
      </c>
    </row>
    <row r="45" spans="1:15" ht="21" customHeight="1">
      <c r="A45" s="65" t="s">
        <v>52</v>
      </c>
      <c r="B45" s="81"/>
      <c r="C45" s="8"/>
      <c r="D45" s="18" t="s">
        <v>54</v>
      </c>
      <c r="E45" s="19"/>
      <c r="F45" s="16"/>
      <c r="G45" s="17">
        <f>SUM(G10:G39,G43)</f>
        <v>0</v>
      </c>
      <c r="K45"/>
    </row>
    <row r="46" spans="1:15" ht="21" customHeight="1">
      <c r="A46" s="82"/>
      <c r="B46" s="83"/>
      <c r="C46" s="34"/>
      <c r="D46" s="35" t="s">
        <v>55</v>
      </c>
      <c r="E46" s="39"/>
      <c r="F46" s="20"/>
      <c r="G46" s="32">
        <f>SUM(G40:G42)</f>
        <v>0</v>
      </c>
    </row>
    <row r="47" spans="1:15" ht="30" customHeight="1">
      <c r="A47" s="88" t="s">
        <v>111</v>
      </c>
      <c r="B47" s="89"/>
      <c r="C47" s="90">
        <v>1</v>
      </c>
      <c r="D47" s="90"/>
      <c r="E47" s="91"/>
      <c r="F47" s="38" t="s">
        <v>99</v>
      </c>
      <c r="G47" s="37"/>
    </row>
    <row r="49" spans="1:7" ht="20.100000000000001" customHeight="1">
      <c r="A49" s="92" t="s">
        <v>112</v>
      </c>
      <c r="B49" s="93"/>
      <c r="C49" s="98" t="s">
        <v>114</v>
      </c>
      <c r="D49" s="98"/>
      <c r="E49" s="98"/>
      <c r="F49" s="98" t="s">
        <v>98</v>
      </c>
      <c r="G49" s="98"/>
    </row>
    <row r="50" spans="1:7" ht="20.100000000000001" customHeight="1">
      <c r="A50" s="94"/>
      <c r="B50" s="95"/>
      <c r="C50" s="99" t="s">
        <v>115</v>
      </c>
      <c r="D50" s="99"/>
      <c r="E50" s="99"/>
      <c r="F50" s="100">
        <f>G45*6000*C47*2.8</f>
        <v>0</v>
      </c>
      <c r="G50" s="100"/>
    </row>
    <row r="51" spans="1:7" ht="20.100000000000001" customHeight="1">
      <c r="A51" s="94"/>
      <c r="B51" s="95"/>
      <c r="C51" s="101" t="s">
        <v>116</v>
      </c>
      <c r="D51" s="102"/>
      <c r="E51" s="103"/>
      <c r="F51" s="104">
        <f>G46*6000*2.8</f>
        <v>0</v>
      </c>
      <c r="G51" s="105"/>
    </row>
    <row r="52" spans="1:7" ht="20.100000000000001" customHeight="1">
      <c r="A52" s="96"/>
      <c r="B52" s="97"/>
      <c r="C52" s="106" t="s">
        <v>78</v>
      </c>
      <c r="D52" s="107"/>
      <c r="E52" s="108"/>
      <c r="F52" s="109">
        <f>F50+F51</f>
        <v>0</v>
      </c>
      <c r="G52" s="110"/>
    </row>
  </sheetData>
  <mergeCells count="89">
    <mergeCell ref="C52:E52"/>
    <mergeCell ref="F52:G52"/>
    <mergeCell ref="F49:G49"/>
    <mergeCell ref="A49:B52"/>
    <mergeCell ref="C50:E50"/>
    <mergeCell ref="F50:G50"/>
    <mergeCell ref="C51:E51"/>
    <mergeCell ref="F51:G51"/>
    <mergeCell ref="C49:E49"/>
    <mergeCell ref="I36:O36"/>
    <mergeCell ref="I37:O37"/>
    <mergeCell ref="A31:A32"/>
    <mergeCell ref="B31:B32"/>
    <mergeCell ref="C31:C32"/>
    <mergeCell ref="G31:G32"/>
    <mergeCell ref="A33:A34"/>
    <mergeCell ref="B33:B34"/>
    <mergeCell ref="C33:C34"/>
    <mergeCell ref="G33:G34"/>
    <mergeCell ref="A35:A36"/>
    <mergeCell ref="B35:B36"/>
    <mergeCell ref="C35:C36"/>
    <mergeCell ref="G35:G36"/>
    <mergeCell ref="A29:A30"/>
    <mergeCell ref="B29:B30"/>
    <mergeCell ref="C29:C30"/>
    <mergeCell ref="G29:G30"/>
    <mergeCell ref="A27:A28"/>
    <mergeCell ref="B27:B28"/>
    <mergeCell ref="C27:C28"/>
    <mergeCell ref="G27:G28"/>
    <mergeCell ref="A22:A23"/>
    <mergeCell ref="C22:C23"/>
    <mergeCell ref="G22:G23"/>
    <mergeCell ref="A24:A26"/>
    <mergeCell ref="B24:B26"/>
    <mergeCell ref="C24:C26"/>
    <mergeCell ref="G24:G26"/>
    <mergeCell ref="B22:B23"/>
    <mergeCell ref="A16:A17"/>
    <mergeCell ref="B16:B17"/>
    <mergeCell ref="C16:C17"/>
    <mergeCell ref="G16:G17"/>
    <mergeCell ref="A20:A21"/>
    <mergeCell ref="B20:B21"/>
    <mergeCell ref="C20:C21"/>
    <mergeCell ref="G20:G21"/>
    <mergeCell ref="A18:A19"/>
    <mergeCell ref="B18:B19"/>
    <mergeCell ref="C18:C19"/>
    <mergeCell ref="G18:G19"/>
    <mergeCell ref="E18:E19"/>
    <mergeCell ref="F18:F19"/>
    <mergeCell ref="B14:B15"/>
    <mergeCell ref="C14:C15"/>
    <mergeCell ref="D6:F6"/>
    <mergeCell ref="A10:A11"/>
    <mergeCell ref="B10:B11"/>
    <mergeCell ref="C8:C9"/>
    <mergeCell ref="C10:C11"/>
    <mergeCell ref="A8:B9"/>
    <mergeCell ref="C12:C13"/>
    <mergeCell ref="A12:A13"/>
    <mergeCell ref="B12:B13"/>
    <mergeCell ref="A14:A15"/>
    <mergeCell ref="D4:F5"/>
    <mergeCell ref="F24:F25"/>
    <mergeCell ref="D24:D25"/>
    <mergeCell ref="E24:E25"/>
    <mergeCell ref="D8:G8"/>
    <mergeCell ref="G12:G13"/>
    <mergeCell ref="F12:F13"/>
    <mergeCell ref="G10:G11"/>
    <mergeCell ref="G14:G15"/>
    <mergeCell ref="I38:O38"/>
    <mergeCell ref="I39:O39"/>
    <mergeCell ref="A41:A42"/>
    <mergeCell ref="B41:B42"/>
    <mergeCell ref="A47:B47"/>
    <mergeCell ref="G43:G44"/>
    <mergeCell ref="C43:C44"/>
    <mergeCell ref="A43:A44"/>
    <mergeCell ref="B43:B44"/>
    <mergeCell ref="C47:E47"/>
    <mergeCell ref="A45:B46"/>
    <mergeCell ref="C41:C42"/>
    <mergeCell ref="G41:G42"/>
    <mergeCell ref="F43:F44"/>
    <mergeCell ref="I41:N41"/>
  </mergeCells>
  <phoneticPr fontId="1"/>
  <dataValidations count="1">
    <dataValidation type="list" allowBlank="1" showInputMessage="1" showErrorMessage="1" sqref="D11:F11 D13:E13 D15:F15 D17:F17 D19 D21:F21 D23:F23 D44:E44 D28:F28 D30:F30 D32:F32 D34:F34 D36:F36 D42:F42 D26:F26">
      <formula1>"　,●"</formula1>
    </dataValidation>
  </dataValidations>
  <printOptions horizontalCentered="1" verticalCentered="1"/>
  <pageMargins left="0.5" right="0.47" top="0.39370078740157483" bottom="0.28999999999999998" header="0.51181102362204722" footer="0.41"/>
  <pageSetup paperSize="9" scale="90" orientation="portrait" horizontalDpi="240" verticalDpi="240" r:id="rId1"/>
  <headerFooter alignWithMargins="0"/>
  <colBreaks count="1" manualBreakCount="1">
    <brk id="7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臨床試験研究経費 記入例</vt:lpstr>
      <vt:lpstr>臨床試験研究経費(1症例あたり)</vt:lpstr>
      <vt:lpstr>'臨床試験研究経費 記入例'!Print_Area</vt:lpstr>
      <vt:lpstr>'臨床試験研究経費(1症例あたり)'!Print_Area</vt:lpstr>
    </vt:vector>
  </TitlesOfParts>
  <Company>東京医療センター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臨床試験研究経費ポイント算出表</dc:title>
  <dc:creator>ntmc</dc:creator>
  <cp:lastModifiedBy>User</cp:lastModifiedBy>
  <cp:lastPrinted>2017-10-02T01:13:41Z</cp:lastPrinted>
  <dcterms:created xsi:type="dcterms:W3CDTF">1998-07-08T05:14:35Z</dcterms:created>
  <dcterms:modified xsi:type="dcterms:W3CDTF">2026-05-25T07:01:51Z</dcterms:modified>
</cp:coreProperties>
</file>